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922" activeTab="0"/>
  </bookViews>
  <sheets>
    <sheet name="ACGU 3210" sheetId="1" r:id="rId1"/>
    <sheet name="couche1" sheetId="2" r:id="rId2"/>
    <sheet name="couche 2" sheetId="3" r:id="rId3"/>
    <sheet name="couche 3" sheetId="4" r:id="rId4"/>
    <sheet name="couche 4" sheetId="5" r:id="rId5"/>
    <sheet name="sheet 3" sheetId="6" r:id="rId6"/>
    <sheet name="sheet 4" sheetId="7" r:id="rId7"/>
    <sheet name="sheet 1" sheetId="8" r:id="rId8"/>
    <sheet name="sheet 5" sheetId="9" r:id="rId9"/>
    <sheet name="sheet 6" sheetId="10" r:id="rId10"/>
  </sheets>
  <definedNames>
    <definedName name="_xlnm.Print_Titles" localSheetId="0">'ACGU 3210'!$A:$B,'ACGU 3210'!$14:$14</definedName>
  </definedNames>
  <calcPr fullCalcOnLoad="1"/>
</workbook>
</file>

<file path=xl/sharedStrings.xml><?xml version="1.0" encoding="utf-8"?>
<sst xmlns="http://schemas.openxmlformats.org/spreadsheetml/2006/main" count="1397" uniqueCount="277">
  <si>
    <t>A</t>
  </si>
  <si>
    <t>U</t>
  </si>
  <si>
    <t>C</t>
  </si>
  <si>
    <t>G</t>
  </si>
  <si>
    <t>nombre de valeurs différentes</t>
  </si>
  <si>
    <t>1NS</t>
  </si>
  <si>
    <t>2NS</t>
  </si>
  <si>
    <t>1MET</t>
  </si>
  <si>
    <t>1TRY</t>
  </si>
  <si>
    <t>4THR</t>
  </si>
  <si>
    <t>6ARG</t>
  </si>
  <si>
    <t>6SER</t>
  </si>
  <si>
    <t>3ILE</t>
  </si>
  <si>
    <t>4PRO</t>
  </si>
  <si>
    <t>6LEU</t>
  </si>
  <si>
    <t>2GLU</t>
  </si>
  <si>
    <t>2ASP</t>
  </si>
  <si>
    <t>4ALA</t>
  </si>
  <si>
    <t>4GLY</t>
  </si>
  <si>
    <t>4VAL</t>
  </si>
  <si>
    <t>2TYR</t>
  </si>
  <si>
    <t>2CYS</t>
  </si>
  <si>
    <t>2PHE</t>
  </si>
  <si>
    <t>1 TRY</t>
  </si>
  <si>
    <t>1 MET</t>
  </si>
  <si>
    <t>2HIS</t>
  </si>
  <si>
    <t>2GLN</t>
  </si>
  <si>
    <t>2LYS</t>
  </si>
  <si>
    <t>2ASN</t>
  </si>
  <si>
    <t>AAA</t>
  </si>
  <si>
    <t>AAC</t>
  </si>
  <si>
    <t>AAG</t>
  </si>
  <si>
    <t>AAU</t>
  </si>
  <si>
    <t>ACA</t>
  </si>
  <si>
    <t>ACC</t>
  </si>
  <si>
    <t>ACG</t>
  </si>
  <si>
    <t>ACU</t>
  </si>
  <si>
    <t>AGA</t>
  </si>
  <si>
    <t>AGC</t>
  </si>
  <si>
    <t>AGG</t>
  </si>
  <si>
    <t>AGU</t>
  </si>
  <si>
    <t>AUA</t>
  </si>
  <si>
    <t>AUC</t>
  </si>
  <si>
    <t>AUG</t>
  </si>
  <si>
    <t>AUU</t>
  </si>
  <si>
    <t>CAA</t>
  </si>
  <si>
    <t>CAC</t>
  </si>
  <si>
    <t>CAG</t>
  </si>
  <si>
    <t>CAU</t>
  </si>
  <si>
    <t>CCA</t>
  </si>
  <si>
    <t>CCC</t>
  </si>
  <si>
    <t>CCG</t>
  </si>
  <si>
    <t>CCU</t>
  </si>
  <si>
    <t>CGA</t>
  </si>
  <si>
    <t>CGC</t>
  </si>
  <si>
    <t>CGG</t>
  </si>
  <si>
    <t>CGU</t>
  </si>
  <si>
    <t>CUA</t>
  </si>
  <si>
    <t>CUC</t>
  </si>
  <si>
    <t>CUG</t>
  </si>
  <si>
    <t>CUU</t>
  </si>
  <si>
    <t>GAA</t>
  </si>
  <si>
    <t>GAG</t>
  </si>
  <si>
    <t>GAU</t>
  </si>
  <si>
    <t>GCA</t>
  </si>
  <si>
    <t>GCC</t>
  </si>
  <si>
    <t>GCG</t>
  </si>
  <si>
    <t>GCU</t>
  </si>
  <si>
    <t>GGA</t>
  </si>
  <si>
    <t>GGC</t>
  </si>
  <si>
    <t>GGG</t>
  </si>
  <si>
    <t>GGU</t>
  </si>
  <si>
    <t>GUA</t>
  </si>
  <si>
    <t>GUC</t>
  </si>
  <si>
    <t>GUG</t>
  </si>
  <si>
    <t>GUU</t>
  </si>
  <si>
    <t>UAA</t>
  </si>
  <si>
    <t>UAC</t>
  </si>
  <si>
    <t>UAG</t>
  </si>
  <si>
    <t>UAU</t>
  </si>
  <si>
    <t>UCA</t>
  </si>
  <si>
    <t>UCC</t>
  </si>
  <si>
    <t>UCG</t>
  </si>
  <si>
    <t>UCU</t>
  </si>
  <si>
    <t>UGA</t>
  </si>
  <si>
    <t>UGC</t>
  </si>
  <si>
    <t>UGG</t>
  </si>
  <si>
    <t>UGU</t>
  </si>
  <si>
    <t>UUA</t>
  </si>
  <si>
    <t>UUC</t>
  </si>
  <si>
    <t>UUG</t>
  </si>
  <si>
    <t>UUU</t>
  </si>
  <si>
    <t>GAC</t>
  </si>
  <si>
    <t>fract vect</t>
  </si>
  <si>
    <t>fract aff</t>
  </si>
  <si>
    <t>bin aff</t>
  </si>
  <si>
    <t>bin vec</t>
  </si>
  <si>
    <t>no</t>
  </si>
  <si>
    <t>not no</t>
  </si>
  <si>
    <t xml:space="preserve"> </t>
  </si>
  <si>
    <t>fract aff dàg</t>
  </si>
  <si>
    <t>fractaff gàd</t>
  </si>
  <si>
    <t>fract aff gàd</t>
  </si>
  <si>
    <t>fract vect dàg</t>
  </si>
  <si>
    <t>manque</t>
  </si>
  <si>
    <t># of values</t>
  </si>
  <si>
    <t>fractaff dàg</t>
  </si>
  <si>
    <t>couche inférieure</t>
  </si>
  <si>
    <t>couche supérieure -1</t>
  </si>
  <si>
    <t>couche supérieure</t>
  </si>
  <si>
    <t>Manquent</t>
  </si>
  <si>
    <t>Se trouvent 2 fois</t>
  </si>
  <si>
    <t>vect</t>
  </si>
  <si>
    <t>aff</t>
  </si>
  <si>
    <t>couche 1</t>
  </si>
  <si>
    <t>couche 2</t>
  </si>
  <si>
    <t>couche 3</t>
  </si>
  <si>
    <t>couche 4</t>
  </si>
  <si>
    <t>X</t>
  </si>
  <si>
    <t>Y</t>
  </si>
  <si>
    <t>Z</t>
  </si>
  <si>
    <t>d</t>
  </si>
  <si>
    <t>g</t>
  </si>
  <si>
    <t>vers 58 couche 1</t>
  </si>
  <si>
    <t>couche inférieure + 1</t>
  </si>
  <si>
    <t>vers 43 couche 1</t>
  </si>
  <si>
    <t xml:space="preserve">d'après les indications, en 62, </t>
  </si>
  <si>
    <t>X' = Y</t>
  </si>
  <si>
    <t>Y' = X</t>
  </si>
  <si>
    <t>Z' = Z</t>
  </si>
  <si>
    <t xml:space="preserve"> =&gt; YXZ (cfr grille de numérisation des codons)</t>
  </si>
  <si>
    <t>X'</t>
  </si>
  <si>
    <t>Y'</t>
  </si>
  <si>
    <t>Z'</t>
  </si>
  <si>
    <t>référence de départ = XYZ</t>
  </si>
  <si>
    <t>Z'' = -Z'</t>
  </si>
  <si>
    <t>X''</t>
  </si>
  <si>
    <t>X'' = - Y'</t>
  </si>
  <si>
    <t>Y'' =  X'</t>
  </si>
  <si>
    <t>Y''</t>
  </si>
  <si>
    <t>Z''</t>
  </si>
  <si>
    <t>de 62 à 59</t>
  </si>
  <si>
    <t>axe X : axe pied-tête, axe vertical</t>
  </si>
  <si>
    <t>axe Z : : axe arrière-avant, axe longitudinal</t>
  </si>
  <si>
    <t>axe Y : axe main g-main d, axe transversal</t>
  </si>
  <si>
    <t>X' reste orienté des pieds à la tête</t>
  </si>
  <si>
    <t xml:space="preserve">Y' reste orienté de droite à gauche </t>
  </si>
  <si>
    <t>Z' reste orienté d'arrière à l'avant</t>
  </si>
  <si>
    <t>le rail est horizontal de 47 à 58</t>
  </si>
  <si>
    <t>et vertical de 43 à 46</t>
  </si>
  <si>
    <t>22 "nombres"</t>
  </si>
  <si>
    <t>3 combinaisons de 1</t>
  </si>
  <si>
    <t>10 combinaisons de 2</t>
  </si>
  <si>
    <t>1 combinaison de 3</t>
  </si>
  <si>
    <t>5 combinaisons de 4</t>
  </si>
  <si>
    <t>3 combinaisons de 6</t>
  </si>
  <si>
    <t>22 combinaisons !</t>
  </si>
  <si>
    <t>OOOOOO</t>
  </si>
  <si>
    <t>de</t>
  </si>
  <si>
    <t>à</t>
  </si>
  <si>
    <t>OOOOO1</t>
  </si>
  <si>
    <t>OOOO10</t>
  </si>
  <si>
    <t>OOOO11</t>
  </si>
  <si>
    <t>OOO1OO</t>
  </si>
  <si>
    <t>en fractalisation affine</t>
  </si>
  <si>
    <t>de 0 à 21 =&gt;</t>
  </si>
  <si>
    <t>Y'''</t>
  </si>
  <si>
    <t>en 58</t>
  </si>
  <si>
    <t>Z'''</t>
  </si>
  <si>
    <t>X''''</t>
  </si>
  <si>
    <t>X'''</t>
  </si>
  <si>
    <t>Z''''</t>
  </si>
  <si>
    <t>Y''''</t>
  </si>
  <si>
    <t xml:space="preserve">B) permutation des axes X et Y, inversion axes X'' (nouvel axe X donc ancien axe Y)  et Z'' </t>
  </si>
  <si>
    <t>en 41</t>
  </si>
  <si>
    <t>en 59</t>
  </si>
  <si>
    <t>en 47</t>
  </si>
  <si>
    <t>après pivotage en 43 pour se mettre en bonne positon pour 41</t>
  </si>
  <si>
    <t>après pivotage en 46 pour se mettre en bonne positon pour 45</t>
  </si>
  <si>
    <t>après pivotage en 59 pour se mettre en bonne position pour 58</t>
  </si>
  <si>
    <t>après pivotage en 33 pour se mettre en bonne positon pour 32</t>
  </si>
  <si>
    <t>en 34</t>
  </si>
  <si>
    <t>en 30</t>
  </si>
  <si>
    <t>B) permutation des axes X et Y, inversion nouvel axe X et inversion Z =&gt; par rapport au départ on a bien -YX-Z</t>
  </si>
  <si>
    <t>B) inversion X, inversion Z =&gt; par rapport au départ, on a bien -YX-Z</t>
  </si>
  <si>
    <t>le rail est vertical de 47 à 58</t>
  </si>
  <si>
    <t>et horizontal de 43 à 46</t>
  </si>
  <si>
    <t>Z'' = -Z</t>
  </si>
  <si>
    <t>C) permutation X et Y =&gt; par rapport au départ, on a bien Y-X-Z</t>
  </si>
  <si>
    <t>C) inversion Y et inversion Z =&gt; X-Y-Z</t>
  </si>
  <si>
    <t>en 50</t>
  </si>
  <si>
    <t>D) permutation X et Y =&gt; YXZ</t>
  </si>
  <si>
    <t>D) permutation X et Y, inversion nouvel axe X, inversion Z =&gt; par rapport au départ, on a bien YXZ</t>
  </si>
  <si>
    <t>E) permutation X et Y =&gt; par rapport au départ, on a bien XYZ</t>
  </si>
  <si>
    <t>E) aucune opération =&gt; XYZ</t>
  </si>
  <si>
    <t>A) permutation X et Y =&gt; on a bien YXZ</t>
  </si>
  <si>
    <t>A) permutation des axes X et Y =&gt; on a bien YXZ</t>
  </si>
  <si>
    <t>si on change par rapport à la situation précédente, et non pas par rapport à la situation de départ, on a le rail qui se met horizontal</t>
  </si>
  <si>
    <t>idem</t>
  </si>
  <si>
    <t>en 43</t>
  </si>
  <si>
    <t>en 46</t>
  </si>
  <si>
    <t xml:space="preserve">et 59 avant pivotage </t>
  </si>
  <si>
    <t>vers la droite</t>
  </si>
  <si>
    <t>en 45</t>
  </si>
  <si>
    <t xml:space="preserve">en 45 </t>
  </si>
  <si>
    <t>en 33</t>
  </si>
  <si>
    <t>en 32</t>
  </si>
  <si>
    <t>en brun, les changements corrects par rapport à la situation précédente pour être cohérent avec la grille de numérisation des codons</t>
  </si>
  <si>
    <t>en mauve, les changements corrects par rapport à la situation de départ pour être cohérent avec la grille de numérisation des codons</t>
  </si>
  <si>
    <t>en orange, les changements indiqués par Xavier, selon moi pas corrects car pas cohérents avec la grille de numérisation des codons</t>
  </si>
  <si>
    <t>le rail est vertical de 41 à 34</t>
  </si>
  <si>
    <t>et horizontal de 33 à 30</t>
  </si>
  <si>
    <t>le rail est vertical de 62 à 59</t>
  </si>
  <si>
    <t xml:space="preserve">le rail est vertical de 62 à 59 </t>
  </si>
  <si>
    <t>fract affine</t>
  </si>
  <si>
    <t>vers 41 couche 2</t>
  </si>
  <si>
    <t>…</t>
  </si>
  <si>
    <t>vers 59 couche 2</t>
  </si>
  <si>
    <t>figure 2</t>
  </si>
  <si>
    <t>figure 1</t>
  </si>
  <si>
    <t>figure 3</t>
  </si>
  <si>
    <t>figure 4</t>
  </si>
  <si>
    <t>figure 5</t>
  </si>
  <si>
    <t>scénario 1</t>
  </si>
  <si>
    <t>scénario 2</t>
  </si>
  <si>
    <t>X'' = -X</t>
  </si>
  <si>
    <t>Y'' = Y</t>
  </si>
  <si>
    <t>divergence</t>
  </si>
  <si>
    <t xml:space="preserve"> =&gt;  -XY-Z (cfr grille de numérisation des codons)</t>
  </si>
  <si>
    <t>X''' = Y''</t>
  </si>
  <si>
    <t>Y''' = X''</t>
  </si>
  <si>
    <t>Z''' = Z''</t>
  </si>
  <si>
    <t>X''' = Y</t>
  </si>
  <si>
    <t>Y'''=-X</t>
  </si>
  <si>
    <t>Z'''=-Z</t>
  </si>
  <si>
    <t>C) permutation des axes X et Y =&gt; Y-X-Z</t>
  </si>
  <si>
    <t>X''''= - Y'''</t>
  </si>
  <si>
    <t>Y'''' = X'''</t>
  </si>
  <si>
    <t>Z''''= - Z'''</t>
  </si>
  <si>
    <t>X''''= X</t>
  </si>
  <si>
    <t>Y'''' = Y</t>
  </si>
  <si>
    <t>Z''''= Z</t>
  </si>
  <si>
    <t>D) permutation des axes X et Y, inversion de l'ancien axe Y donc du nouveau X, inversion de Z =&gt;XYZ</t>
  </si>
  <si>
    <t>X'''''=Y''''</t>
  </si>
  <si>
    <t>Y'''''=X''''</t>
  </si>
  <si>
    <t>Z'''''=Z''''</t>
  </si>
  <si>
    <t>E) permutation X et Y =&gt; YXZ</t>
  </si>
  <si>
    <t>X'' = - X'</t>
  </si>
  <si>
    <t>Y'' =  Y'</t>
  </si>
  <si>
    <t>X'' = - Y</t>
  </si>
  <si>
    <t>Y'' =  X</t>
  </si>
  <si>
    <t>figure 6</t>
  </si>
  <si>
    <t>figure 7</t>
  </si>
  <si>
    <t>figure 8</t>
  </si>
  <si>
    <t>figure 9</t>
  </si>
  <si>
    <t>figure 10</t>
  </si>
  <si>
    <t>figure 11</t>
  </si>
  <si>
    <t>figure 12</t>
  </si>
  <si>
    <t>figure 13</t>
  </si>
  <si>
    <t>figure 14</t>
  </si>
  <si>
    <t>figure 15</t>
  </si>
  <si>
    <t>figure 16</t>
  </si>
  <si>
    <t>figure 17</t>
  </si>
  <si>
    <t xml:space="preserve">de 62 à 59 </t>
  </si>
  <si>
    <t>YXZ</t>
  </si>
  <si>
    <t>XYZ</t>
  </si>
  <si>
    <t>de 58 à 47</t>
  </si>
  <si>
    <t xml:space="preserve"> -YX-Z</t>
  </si>
  <si>
    <t>de 46 à 43</t>
  </si>
  <si>
    <t>X-Y-Z</t>
  </si>
  <si>
    <t>de 41 à 34</t>
  </si>
  <si>
    <t>de 33 à 30</t>
  </si>
  <si>
    <t>par rapport au repère du singe</t>
  </si>
  <si>
    <t>en repère galiléen</t>
  </si>
  <si>
    <t>vers 30 couche 3</t>
  </si>
  <si>
    <t>les couleurs ci-dessous des différentes couches ne sont pas à relier aux couleurs des scénarios</t>
  </si>
  <si>
    <t>ni aux couleurs de la grille de numérisation des codons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</si>
</sst>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61"/>
      <name val="Arial"/>
      <family val="2"/>
    </font>
    <font>
      <sz val="10"/>
      <color indexed="46"/>
      <name val="Arial"/>
      <family val="2"/>
    </font>
    <font>
      <b/>
      <sz val="10"/>
      <color indexed="61"/>
      <name val="Arial"/>
      <family val="2"/>
    </font>
    <font>
      <b/>
      <sz val="12"/>
      <color indexed="12"/>
      <name val="Arial"/>
      <family val="2"/>
    </font>
    <font>
      <b/>
      <sz val="12"/>
      <color indexed="46"/>
      <name val="Arial"/>
      <family val="2"/>
    </font>
    <font>
      <b/>
      <sz val="12"/>
      <color indexed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2"/>
      <color indexed="5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b/>
      <sz val="20"/>
      <name val="Arial"/>
      <family val="2"/>
    </font>
    <font>
      <sz val="10"/>
      <color indexed="57"/>
      <name val="Arial"/>
      <family val="2"/>
    </font>
    <font>
      <sz val="6"/>
      <name val="Arial"/>
      <family val="2"/>
    </font>
    <font>
      <b/>
      <sz val="10"/>
      <color indexed="46"/>
      <name val="Arial"/>
      <family val="2"/>
    </font>
    <font>
      <u val="single"/>
      <sz val="14"/>
      <color indexed="12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2"/>
      <color indexed="52"/>
      <name val="Arial"/>
      <family val="2"/>
    </font>
    <font>
      <b/>
      <sz val="12"/>
      <color indexed="10"/>
      <name val="Arial"/>
      <family val="2"/>
    </font>
    <font>
      <b/>
      <sz val="10"/>
      <color indexed="54"/>
      <name val="Arial"/>
      <family val="2"/>
    </font>
    <font>
      <b/>
      <sz val="12"/>
      <color indexed="54"/>
      <name val="Arial"/>
      <family val="2"/>
    </font>
    <font>
      <b/>
      <sz val="12"/>
      <color indexed="61"/>
      <name val="Arial"/>
      <family val="2"/>
    </font>
    <font>
      <sz val="10"/>
      <color indexed="52"/>
      <name val="Arial"/>
      <family val="2"/>
    </font>
    <font>
      <b/>
      <sz val="10"/>
      <color indexed="48"/>
      <name val="Arial"/>
      <family val="2"/>
    </font>
    <font>
      <b/>
      <sz val="9"/>
      <color indexed="52"/>
      <name val="Arial"/>
      <family val="2"/>
    </font>
    <font>
      <sz val="10"/>
      <color indexed="55"/>
      <name val="Arial"/>
      <family val="2"/>
    </font>
    <font>
      <b/>
      <u val="single"/>
      <sz val="10"/>
      <color indexed="52"/>
      <name val="Arial"/>
      <family val="2"/>
    </font>
    <font>
      <b/>
      <sz val="10"/>
      <color indexed="55"/>
      <name val="Arial"/>
      <family val="2"/>
    </font>
    <font>
      <b/>
      <sz val="26"/>
      <name val="Arial"/>
      <family val="2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mediumGray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27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1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4" fillId="0" borderId="5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11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0" fillId="1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4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41" fillId="0" borderId="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11" xfId="0" applyFont="1" applyBorder="1" applyAlignment="1">
      <alignment/>
    </xf>
    <xf numFmtId="0" fontId="26" fillId="0" borderId="6" xfId="0" applyFont="1" applyBorder="1" applyAlignment="1">
      <alignment/>
    </xf>
    <xf numFmtId="0" fontId="26" fillId="0" borderId="8" xfId="0" applyFont="1" applyBorder="1" applyAlignment="1">
      <alignment/>
    </xf>
    <xf numFmtId="0" fontId="26" fillId="0" borderId="11" xfId="0" applyFont="1" applyBorder="1" applyAlignment="1">
      <alignment/>
    </xf>
    <xf numFmtId="0" fontId="11" fillId="0" borderId="6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317</xdr:row>
      <xdr:rowOff>95250</xdr:rowOff>
    </xdr:from>
    <xdr:to>
      <xdr:col>4</xdr:col>
      <xdr:colOff>304800</xdr:colOff>
      <xdr:row>331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14400" y="52501800"/>
          <a:ext cx="18288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321</xdr:row>
      <xdr:rowOff>152400</xdr:rowOff>
    </xdr:from>
    <xdr:to>
      <xdr:col>4</xdr:col>
      <xdr:colOff>342900</xdr:colOff>
      <xdr:row>340</xdr:row>
      <xdr:rowOff>9525</xdr:rowOff>
    </xdr:to>
    <xdr:sp>
      <xdr:nvSpPr>
        <xdr:cNvPr id="2" name="Line 3"/>
        <xdr:cNvSpPr>
          <a:spLocks/>
        </xdr:cNvSpPr>
      </xdr:nvSpPr>
      <xdr:spPr>
        <a:xfrm flipH="1">
          <a:off x="1133475" y="53206650"/>
          <a:ext cx="164782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327</xdr:row>
      <xdr:rowOff>9525</xdr:rowOff>
    </xdr:from>
    <xdr:to>
      <xdr:col>4</xdr:col>
      <xdr:colOff>533400</xdr:colOff>
      <xdr:row>340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1619250" y="54035325"/>
          <a:ext cx="1352550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330</xdr:row>
      <xdr:rowOff>9525</xdr:rowOff>
    </xdr:from>
    <xdr:to>
      <xdr:col>5</xdr:col>
      <xdr:colOff>504825</xdr:colOff>
      <xdr:row>339</xdr:row>
      <xdr:rowOff>0</xdr:rowOff>
    </xdr:to>
    <xdr:sp>
      <xdr:nvSpPr>
        <xdr:cNvPr id="4" name="Line 5"/>
        <xdr:cNvSpPr>
          <a:spLocks/>
        </xdr:cNvSpPr>
      </xdr:nvSpPr>
      <xdr:spPr>
        <a:xfrm>
          <a:off x="3057525" y="54521100"/>
          <a:ext cx="4953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153</xdr:row>
      <xdr:rowOff>95250</xdr:rowOff>
    </xdr:from>
    <xdr:to>
      <xdr:col>4</xdr:col>
      <xdr:colOff>304800</xdr:colOff>
      <xdr:row>167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914400" y="24936450"/>
          <a:ext cx="182880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158</xdr:row>
      <xdr:rowOff>19050</xdr:rowOff>
    </xdr:from>
    <xdr:to>
      <xdr:col>4</xdr:col>
      <xdr:colOff>314325</xdr:colOff>
      <xdr:row>176</xdr:row>
      <xdr:rowOff>9525</xdr:rowOff>
    </xdr:to>
    <xdr:sp>
      <xdr:nvSpPr>
        <xdr:cNvPr id="6" name="Line 7"/>
        <xdr:cNvSpPr>
          <a:spLocks/>
        </xdr:cNvSpPr>
      </xdr:nvSpPr>
      <xdr:spPr>
        <a:xfrm flipH="1">
          <a:off x="1133475" y="25736550"/>
          <a:ext cx="1619250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163</xdr:row>
      <xdr:rowOff>9525</xdr:rowOff>
    </xdr:from>
    <xdr:to>
      <xdr:col>4</xdr:col>
      <xdr:colOff>533400</xdr:colOff>
      <xdr:row>177</xdr:row>
      <xdr:rowOff>38100</xdr:rowOff>
    </xdr:to>
    <xdr:sp>
      <xdr:nvSpPr>
        <xdr:cNvPr id="7" name="Line 8"/>
        <xdr:cNvSpPr>
          <a:spLocks/>
        </xdr:cNvSpPr>
      </xdr:nvSpPr>
      <xdr:spPr>
        <a:xfrm flipH="1">
          <a:off x="1524000" y="26803350"/>
          <a:ext cx="144780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166</xdr:row>
      <xdr:rowOff>9525</xdr:rowOff>
    </xdr:from>
    <xdr:to>
      <xdr:col>5</xdr:col>
      <xdr:colOff>504825</xdr:colOff>
      <xdr:row>175</xdr:row>
      <xdr:rowOff>0</xdr:rowOff>
    </xdr:to>
    <xdr:sp>
      <xdr:nvSpPr>
        <xdr:cNvPr id="8" name="Line 9"/>
        <xdr:cNvSpPr>
          <a:spLocks/>
        </xdr:cNvSpPr>
      </xdr:nvSpPr>
      <xdr:spPr>
        <a:xfrm>
          <a:off x="3057525" y="27422475"/>
          <a:ext cx="4953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153</xdr:row>
      <xdr:rowOff>114300</xdr:rowOff>
    </xdr:from>
    <xdr:to>
      <xdr:col>7</xdr:col>
      <xdr:colOff>533400</xdr:colOff>
      <xdr:row>167</xdr:row>
      <xdr:rowOff>9525</xdr:rowOff>
    </xdr:to>
    <xdr:sp>
      <xdr:nvSpPr>
        <xdr:cNvPr id="9" name="Line 12"/>
        <xdr:cNvSpPr>
          <a:spLocks/>
        </xdr:cNvSpPr>
      </xdr:nvSpPr>
      <xdr:spPr>
        <a:xfrm flipV="1">
          <a:off x="2733675" y="24955500"/>
          <a:ext cx="2066925" cy="262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166</xdr:row>
      <xdr:rowOff>0</xdr:rowOff>
    </xdr:from>
    <xdr:to>
      <xdr:col>12</xdr:col>
      <xdr:colOff>85725</xdr:colOff>
      <xdr:row>175</xdr:row>
      <xdr:rowOff>9525</xdr:rowOff>
    </xdr:to>
    <xdr:sp>
      <xdr:nvSpPr>
        <xdr:cNvPr id="10" name="Line 13"/>
        <xdr:cNvSpPr>
          <a:spLocks/>
        </xdr:cNvSpPr>
      </xdr:nvSpPr>
      <xdr:spPr>
        <a:xfrm>
          <a:off x="3048000" y="27412950"/>
          <a:ext cx="4352925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163</xdr:row>
      <xdr:rowOff>9525</xdr:rowOff>
    </xdr:from>
    <xdr:to>
      <xdr:col>8</xdr:col>
      <xdr:colOff>152400</xdr:colOff>
      <xdr:row>176</xdr:row>
      <xdr:rowOff>0</xdr:rowOff>
    </xdr:to>
    <xdr:sp>
      <xdr:nvSpPr>
        <xdr:cNvPr id="11" name="Line 14"/>
        <xdr:cNvSpPr>
          <a:spLocks/>
        </xdr:cNvSpPr>
      </xdr:nvSpPr>
      <xdr:spPr>
        <a:xfrm>
          <a:off x="2971800" y="26803350"/>
          <a:ext cx="2200275" cy="2562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158</xdr:row>
      <xdr:rowOff>0</xdr:rowOff>
    </xdr:from>
    <xdr:to>
      <xdr:col>8</xdr:col>
      <xdr:colOff>95250</xdr:colOff>
      <xdr:row>177</xdr:row>
      <xdr:rowOff>0</xdr:rowOff>
    </xdr:to>
    <xdr:sp>
      <xdr:nvSpPr>
        <xdr:cNvPr id="12" name="Line 15"/>
        <xdr:cNvSpPr>
          <a:spLocks/>
        </xdr:cNvSpPr>
      </xdr:nvSpPr>
      <xdr:spPr>
        <a:xfrm>
          <a:off x="2752725" y="25717500"/>
          <a:ext cx="2362200" cy="387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246</xdr:row>
      <xdr:rowOff>104775</xdr:rowOff>
    </xdr:from>
    <xdr:to>
      <xdr:col>2</xdr:col>
      <xdr:colOff>476250</xdr:colOff>
      <xdr:row>246</xdr:row>
      <xdr:rowOff>104775</xdr:rowOff>
    </xdr:to>
    <xdr:sp>
      <xdr:nvSpPr>
        <xdr:cNvPr id="13" name="Line 16"/>
        <xdr:cNvSpPr>
          <a:spLocks/>
        </xdr:cNvSpPr>
      </xdr:nvSpPr>
      <xdr:spPr>
        <a:xfrm flipH="1">
          <a:off x="1400175" y="409384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253</xdr:row>
      <xdr:rowOff>104775</xdr:rowOff>
    </xdr:from>
    <xdr:to>
      <xdr:col>3</xdr:col>
      <xdr:colOff>476250</xdr:colOff>
      <xdr:row>253</xdr:row>
      <xdr:rowOff>104775</xdr:rowOff>
    </xdr:to>
    <xdr:sp>
      <xdr:nvSpPr>
        <xdr:cNvPr id="14" name="Line 17"/>
        <xdr:cNvSpPr>
          <a:spLocks/>
        </xdr:cNvSpPr>
      </xdr:nvSpPr>
      <xdr:spPr>
        <a:xfrm flipH="1">
          <a:off x="1962150" y="421100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260</xdr:row>
      <xdr:rowOff>66675</xdr:rowOff>
    </xdr:from>
    <xdr:to>
      <xdr:col>4</xdr:col>
      <xdr:colOff>466725</xdr:colOff>
      <xdr:row>260</xdr:row>
      <xdr:rowOff>66675</xdr:rowOff>
    </xdr:to>
    <xdr:sp>
      <xdr:nvSpPr>
        <xdr:cNvPr id="15" name="Line 18"/>
        <xdr:cNvSpPr>
          <a:spLocks/>
        </xdr:cNvSpPr>
      </xdr:nvSpPr>
      <xdr:spPr>
        <a:xfrm flipH="1" flipV="1">
          <a:off x="2514600" y="43243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85725</xdr:colOff>
      <xdr:row>264</xdr:row>
      <xdr:rowOff>76200</xdr:rowOff>
    </xdr:from>
    <xdr:to>
      <xdr:col>5</xdr:col>
      <xdr:colOff>504825</xdr:colOff>
      <xdr:row>264</xdr:row>
      <xdr:rowOff>76200</xdr:rowOff>
    </xdr:to>
    <xdr:sp>
      <xdr:nvSpPr>
        <xdr:cNvPr id="16" name="Line 19"/>
        <xdr:cNvSpPr>
          <a:spLocks/>
        </xdr:cNvSpPr>
      </xdr:nvSpPr>
      <xdr:spPr>
        <a:xfrm flipH="1">
          <a:off x="3133725" y="439007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269</xdr:row>
      <xdr:rowOff>76200</xdr:rowOff>
    </xdr:from>
    <xdr:to>
      <xdr:col>7</xdr:col>
      <xdr:colOff>523875</xdr:colOff>
      <xdr:row>269</xdr:row>
      <xdr:rowOff>76200</xdr:rowOff>
    </xdr:to>
    <xdr:sp>
      <xdr:nvSpPr>
        <xdr:cNvPr id="17" name="Line 20"/>
        <xdr:cNvSpPr>
          <a:spLocks/>
        </xdr:cNvSpPr>
      </xdr:nvSpPr>
      <xdr:spPr>
        <a:xfrm flipH="1">
          <a:off x="4333875" y="4471035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552450</xdr:colOff>
      <xdr:row>249</xdr:row>
      <xdr:rowOff>66675</xdr:rowOff>
    </xdr:from>
    <xdr:to>
      <xdr:col>6</xdr:col>
      <xdr:colOff>552450</xdr:colOff>
      <xdr:row>255</xdr:row>
      <xdr:rowOff>0</xdr:rowOff>
    </xdr:to>
    <xdr:sp>
      <xdr:nvSpPr>
        <xdr:cNvPr id="18" name="Line 21"/>
        <xdr:cNvSpPr>
          <a:spLocks/>
        </xdr:cNvSpPr>
      </xdr:nvSpPr>
      <xdr:spPr>
        <a:xfrm>
          <a:off x="4210050" y="414242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249</xdr:row>
      <xdr:rowOff>38100</xdr:rowOff>
    </xdr:from>
    <xdr:to>
      <xdr:col>8</xdr:col>
      <xdr:colOff>9525</xdr:colOff>
      <xdr:row>254</xdr:row>
      <xdr:rowOff>152400</xdr:rowOff>
    </xdr:to>
    <xdr:sp>
      <xdr:nvSpPr>
        <xdr:cNvPr id="19" name="Line 22"/>
        <xdr:cNvSpPr>
          <a:spLocks/>
        </xdr:cNvSpPr>
      </xdr:nvSpPr>
      <xdr:spPr>
        <a:xfrm>
          <a:off x="5029200" y="4139565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246</xdr:row>
      <xdr:rowOff>95250</xdr:rowOff>
    </xdr:from>
    <xdr:to>
      <xdr:col>5</xdr:col>
      <xdr:colOff>571500</xdr:colOff>
      <xdr:row>246</xdr:row>
      <xdr:rowOff>95250</xdr:rowOff>
    </xdr:to>
    <xdr:sp>
      <xdr:nvSpPr>
        <xdr:cNvPr id="20" name="Line 23"/>
        <xdr:cNvSpPr>
          <a:spLocks/>
        </xdr:cNvSpPr>
      </xdr:nvSpPr>
      <xdr:spPr>
        <a:xfrm flipH="1">
          <a:off x="3190875" y="409289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246</xdr:row>
      <xdr:rowOff>85725</xdr:rowOff>
    </xdr:from>
    <xdr:to>
      <xdr:col>5</xdr:col>
      <xdr:colOff>581025</xdr:colOff>
      <xdr:row>252</xdr:row>
      <xdr:rowOff>76200</xdr:rowOff>
    </xdr:to>
    <xdr:sp>
      <xdr:nvSpPr>
        <xdr:cNvPr id="21" name="Line 24"/>
        <xdr:cNvSpPr>
          <a:spLocks/>
        </xdr:cNvSpPr>
      </xdr:nvSpPr>
      <xdr:spPr>
        <a:xfrm flipH="1">
          <a:off x="2981325" y="40919400"/>
          <a:ext cx="64770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246</xdr:row>
      <xdr:rowOff>85725</xdr:rowOff>
    </xdr:from>
    <xdr:to>
      <xdr:col>5</xdr:col>
      <xdr:colOff>581025</xdr:colOff>
      <xdr:row>259</xdr:row>
      <xdr:rowOff>114300</xdr:rowOff>
    </xdr:to>
    <xdr:sp>
      <xdr:nvSpPr>
        <xdr:cNvPr id="22" name="Line 25"/>
        <xdr:cNvSpPr>
          <a:spLocks/>
        </xdr:cNvSpPr>
      </xdr:nvSpPr>
      <xdr:spPr>
        <a:xfrm>
          <a:off x="3629025" y="40919400"/>
          <a:ext cx="0" cy="2209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246</xdr:row>
      <xdr:rowOff>85725</xdr:rowOff>
    </xdr:from>
    <xdr:to>
      <xdr:col>6</xdr:col>
      <xdr:colOff>542925</xdr:colOff>
      <xdr:row>263</xdr:row>
      <xdr:rowOff>133350</xdr:rowOff>
    </xdr:to>
    <xdr:sp>
      <xdr:nvSpPr>
        <xdr:cNvPr id="23" name="Line 26"/>
        <xdr:cNvSpPr>
          <a:spLocks/>
        </xdr:cNvSpPr>
      </xdr:nvSpPr>
      <xdr:spPr>
        <a:xfrm>
          <a:off x="3629025" y="40919400"/>
          <a:ext cx="571500" cy="2876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246</xdr:row>
      <xdr:rowOff>76200</xdr:rowOff>
    </xdr:from>
    <xdr:to>
      <xdr:col>8</xdr:col>
      <xdr:colOff>171450</xdr:colOff>
      <xdr:row>268</xdr:row>
      <xdr:rowOff>133350</xdr:rowOff>
    </xdr:to>
    <xdr:sp>
      <xdr:nvSpPr>
        <xdr:cNvPr id="24" name="Line 27"/>
        <xdr:cNvSpPr>
          <a:spLocks/>
        </xdr:cNvSpPr>
      </xdr:nvSpPr>
      <xdr:spPr>
        <a:xfrm>
          <a:off x="3629025" y="40909875"/>
          <a:ext cx="1562100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314</xdr:row>
      <xdr:rowOff>85725</xdr:rowOff>
    </xdr:from>
    <xdr:to>
      <xdr:col>18</xdr:col>
      <xdr:colOff>0</xdr:colOff>
      <xdr:row>318</xdr:row>
      <xdr:rowOff>104775</xdr:rowOff>
    </xdr:to>
    <xdr:sp>
      <xdr:nvSpPr>
        <xdr:cNvPr id="25" name="Line 28"/>
        <xdr:cNvSpPr>
          <a:spLocks/>
        </xdr:cNvSpPr>
      </xdr:nvSpPr>
      <xdr:spPr>
        <a:xfrm>
          <a:off x="4619625" y="52006500"/>
          <a:ext cx="62960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313</xdr:row>
      <xdr:rowOff>66675</xdr:rowOff>
    </xdr:from>
    <xdr:to>
      <xdr:col>18</xdr:col>
      <xdr:colOff>419100</xdr:colOff>
      <xdr:row>314</xdr:row>
      <xdr:rowOff>95250</xdr:rowOff>
    </xdr:to>
    <xdr:sp>
      <xdr:nvSpPr>
        <xdr:cNvPr id="26" name="Line 29"/>
        <xdr:cNvSpPr>
          <a:spLocks/>
        </xdr:cNvSpPr>
      </xdr:nvSpPr>
      <xdr:spPr>
        <a:xfrm flipV="1">
          <a:off x="6362700" y="51825525"/>
          <a:ext cx="49720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714375</xdr:colOff>
      <xdr:row>311</xdr:row>
      <xdr:rowOff>95250</xdr:rowOff>
    </xdr:from>
    <xdr:to>
      <xdr:col>18</xdr:col>
      <xdr:colOff>304800</xdr:colOff>
      <xdr:row>314</xdr:row>
      <xdr:rowOff>57150</xdr:rowOff>
    </xdr:to>
    <xdr:sp>
      <xdr:nvSpPr>
        <xdr:cNvPr id="27" name="Line 30"/>
        <xdr:cNvSpPr>
          <a:spLocks/>
        </xdr:cNvSpPr>
      </xdr:nvSpPr>
      <xdr:spPr>
        <a:xfrm flipV="1">
          <a:off x="5734050" y="51530250"/>
          <a:ext cx="5486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311</xdr:row>
      <xdr:rowOff>114300</xdr:rowOff>
    </xdr:from>
    <xdr:to>
      <xdr:col>19</xdr:col>
      <xdr:colOff>200025</xdr:colOff>
      <xdr:row>322</xdr:row>
      <xdr:rowOff>85725</xdr:rowOff>
    </xdr:to>
    <xdr:sp>
      <xdr:nvSpPr>
        <xdr:cNvPr id="28" name="Line 31"/>
        <xdr:cNvSpPr>
          <a:spLocks/>
        </xdr:cNvSpPr>
      </xdr:nvSpPr>
      <xdr:spPr>
        <a:xfrm flipV="1">
          <a:off x="5562600" y="51549300"/>
          <a:ext cx="6124575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313</xdr:row>
      <xdr:rowOff>104775</xdr:rowOff>
    </xdr:from>
    <xdr:to>
      <xdr:col>19</xdr:col>
      <xdr:colOff>295275</xdr:colOff>
      <xdr:row>322</xdr:row>
      <xdr:rowOff>76200</xdr:rowOff>
    </xdr:to>
    <xdr:sp>
      <xdr:nvSpPr>
        <xdr:cNvPr id="29" name="Line 32"/>
        <xdr:cNvSpPr>
          <a:spLocks/>
        </xdr:cNvSpPr>
      </xdr:nvSpPr>
      <xdr:spPr>
        <a:xfrm flipV="1">
          <a:off x="6753225" y="51863625"/>
          <a:ext cx="502920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657225</xdr:colOff>
      <xdr:row>318</xdr:row>
      <xdr:rowOff>114300</xdr:rowOff>
    </xdr:from>
    <xdr:to>
      <xdr:col>19</xdr:col>
      <xdr:colOff>19050</xdr:colOff>
      <xdr:row>322</xdr:row>
      <xdr:rowOff>85725</xdr:rowOff>
    </xdr:to>
    <xdr:sp>
      <xdr:nvSpPr>
        <xdr:cNvPr id="30" name="Line 33"/>
        <xdr:cNvSpPr>
          <a:spLocks/>
        </xdr:cNvSpPr>
      </xdr:nvSpPr>
      <xdr:spPr>
        <a:xfrm flipV="1">
          <a:off x="4924425" y="52682775"/>
          <a:ext cx="658177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322</xdr:row>
      <xdr:rowOff>57150</xdr:rowOff>
    </xdr:from>
    <xdr:to>
      <xdr:col>23</xdr:col>
      <xdr:colOff>38100</xdr:colOff>
      <xdr:row>325</xdr:row>
      <xdr:rowOff>76200</xdr:rowOff>
    </xdr:to>
    <xdr:sp>
      <xdr:nvSpPr>
        <xdr:cNvPr id="31" name="Line 34"/>
        <xdr:cNvSpPr>
          <a:spLocks/>
        </xdr:cNvSpPr>
      </xdr:nvSpPr>
      <xdr:spPr>
        <a:xfrm flipV="1">
          <a:off x="4953000" y="53273325"/>
          <a:ext cx="84105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657225</xdr:colOff>
      <xdr:row>311</xdr:row>
      <xdr:rowOff>114300</xdr:rowOff>
    </xdr:from>
    <xdr:to>
      <xdr:col>23</xdr:col>
      <xdr:colOff>171450</xdr:colOff>
      <xdr:row>325</xdr:row>
      <xdr:rowOff>76200</xdr:rowOff>
    </xdr:to>
    <xdr:sp>
      <xdr:nvSpPr>
        <xdr:cNvPr id="32" name="Line 35"/>
        <xdr:cNvSpPr>
          <a:spLocks/>
        </xdr:cNvSpPr>
      </xdr:nvSpPr>
      <xdr:spPr>
        <a:xfrm flipV="1">
          <a:off x="6400800" y="51549300"/>
          <a:ext cx="709612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361950</xdr:colOff>
      <xdr:row>313</xdr:row>
      <xdr:rowOff>114300</xdr:rowOff>
    </xdr:from>
    <xdr:to>
      <xdr:col>23</xdr:col>
      <xdr:colOff>152400</xdr:colOff>
      <xdr:row>325</xdr:row>
      <xdr:rowOff>85725</xdr:rowOff>
    </xdr:to>
    <xdr:sp>
      <xdr:nvSpPr>
        <xdr:cNvPr id="33" name="Line 36"/>
        <xdr:cNvSpPr>
          <a:spLocks/>
        </xdr:cNvSpPr>
      </xdr:nvSpPr>
      <xdr:spPr>
        <a:xfrm flipV="1">
          <a:off x="7229475" y="51873150"/>
          <a:ext cx="6248400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23</xdr:row>
      <xdr:rowOff>0</xdr:rowOff>
    </xdr:from>
    <xdr:to>
      <xdr:col>28</xdr:col>
      <xdr:colOff>9525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343525" y="4581525"/>
          <a:ext cx="3590925" cy="21717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38100</xdr:colOff>
      <xdr:row>23</xdr:row>
      <xdr:rowOff>0</xdr:rowOff>
    </xdr:from>
    <xdr:to>
      <xdr:col>44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>
          <a:off x="8963025" y="4581525"/>
          <a:ext cx="499110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28575</xdr:colOff>
      <xdr:row>35</xdr:row>
      <xdr:rowOff>9525</xdr:rowOff>
    </xdr:from>
    <xdr:to>
      <xdr:col>32</xdr:col>
      <xdr:colOff>285750</xdr:colOff>
      <xdr:row>35</xdr:row>
      <xdr:rowOff>9525</xdr:rowOff>
    </xdr:to>
    <xdr:sp>
      <xdr:nvSpPr>
        <xdr:cNvPr id="3" name="Line 3"/>
        <xdr:cNvSpPr>
          <a:spLocks/>
        </xdr:cNvSpPr>
      </xdr:nvSpPr>
      <xdr:spPr>
        <a:xfrm>
          <a:off x="5372100" y="6762750"/>
          <a:ext cx="50958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22</xdr:row>
      <xdr:rowOff>190500</xdr:rowOff>
    </xdr:from>
    <xdr:to>
      <xdr:col>44</xdr:col>
      <xdr:colOff>9525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96550" y="4343400"/>
          <a:ext cx="3467100" cy="24098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19050</xdr:colOff>
      <xdr:row>22</xdr:row>
      <xdr:rowOff>190500</xdr:rowOff>
    </xdr:from>
    <xdr:to>
      <xdr:col>44</xdr:col>
      <xdr:colOff>19050</xdr:colOff>
      <xdr:row>27</xdr:row>
      <xdr:rowOff>0</xdr:rowOff>
    </xdr:to>
    <xdr:sp>
      <xdr:nvSpPr>
        <xdr:cNvPr id="5" name="Line 5"/>
        <xdr:cNvSpPr>
          <a:spLocks/>
        </xdr:cNvSpPr>
      </xdr:nvSpPr>
      <xdr:spPr>
        <a:xfrm>
          <a:off x="13973175" y="434340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35</xdr:row>
      <xdr:rowOff>19050</xdr:rowOff>
    </xdr:from>
    <xdr:to>
      <xdr:col>33</xdr:col>
      <xdr:colOff>0</xdr:colOff>
      <xdr:row>39</xdr:row>
      <xdr:rowOff>9525</xdr:rowOff>
    </xdr:to>
    <xdr:sp>
      <xdr:nvSpPr>
        <xdr:cNvPr id="6" name="Line 6"/>
        <xdr:cNvSpPr>
          <a:spLocks/>
        </xdr:cNvSpPr>
      </xdr:nvSpPr>
      <xdr:spPr>
        <a:xfrm>
          <a:off x="10496550" y="67722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35</xdr:row>
      <xdr:rowOff>0</xdr:rowOff>
    </xdr:from>
    <xdr:to>
      <xdr:col>17</xdr:col>
      <xdr:colOff>0</xdr:colOff>
      <xdr:row>38</xdr:row>
      <xdr:rowOff>161925</xdr:rowOff>
    </xdr:to>
    <xdr:sp>
      <xdr:nvSpPr>
        <xdr:cNvPr id="7" name="Line 7"/>
        <xdr:cNvSpPr>
          <a:spLocks/>
        </xdr:cNvSpPr>
      </xdr:nvSpPr>
      <xdr:spPr>
        <a:xfrm>
          <a:off x="5343525" y="67532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39</xdr:row>
      <xdr:rowOff>0</xdr:rowOff>
    </xdr:from>
    <xdr:to>
      <xdr:col>32</xdr:col>
      <xdr:colOff>304800</xdr:colOff>
      <xdr:row>39</xdr:row>
      <xdr:rowOff>0</xdr:rowOff>
    </xdr:to>
    <xdr:sp>
      <xdr:nvSpPr>
        <xdr:cNvPr id="8" name="Line 8"/>
        <xdr:cNvSpPr>
          <a:spLocks/>
        </xdr:cNvSpPr>
      </xdr:nvSpPr>
      <xdr:spPr>
        <a:xfrm>
          <a:off x="5314950" y="7515225"/>
          <a:ext cx="5172075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39</xdr:row>
      <xdr:rowOff>9525</xdr:rowOff>
    </xdr:from>
    <xdr:to>
      <xdr:col>17</xdr:col>
      <xdr:colOff>9525</xdr:colOff>
      <xdr:row>39</xdr:row>
      <xdr:rowOff>9525</xdr:rowOff>
    </xdr:to>
    <xdr:sp>
      <xdr:nvSpPr>
        <xdr:cNvPr id="9" name="Line 9"/>
        <xdr:cNvSpPr>
          <a:spLocks/>
        </xdr:cNvSpPr>
      </xdr:nvSpPr>
      <xdr:spPr>
        <a:xfrm>
          <a:off x="5353050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35</xdr:row>
      <xdr:rowOff>19050</xdr:rowOff>
    </xdr:from>
    <xdr:to>
      <xdr:col>21</xdr:col>
      <xdr:colOff>0</xdr:colOff>
      <xdr:row>39</xdr:row>
      <xdr:rowOff>9525</xdr:rowOff>
    </xdr:to>
    <xdr:sp>
      <xdr:nvSpPr>
        <xdr:cNvPr id="10" name="Line 10"/>
        <xdr:cNvSpPr>
          <a:spLocks/>
        </xdr:cNvSpPr>
      </xdr:nvSpPr>
      <xdr:spPr>
        <a:xfrm>
          <a:off x="6600825" y="6772275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35</xdr:row>
      <xdr:rowOff>9525</xdr:rowOff>
    </xdr:from>
    <xdr:to>
      <xdr:col>24</xdr:col>
      <xdr:colOff>304800</xdr:colOff>
      <xdr:row>39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7972425" y="67627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35</xdr:row>
      <xdr:rowOff>19050</xdr:rowOff>
    </xdr:from>
    <xdr:to>
      <xdr:col>29</xdr:col>
      <xdr:colOff>0</xdr:colOff>
      <xdr:row>39</xdr:row>
      <xdr:rowOff>28575</xdr:rowOff>
    </xdr:to>
    <xdr:sp>
      <xdr:nvSpPr>
        <xdr:cNvPr id="12" name="Line 12"/>
        <xdr:cNvSpPr>
          <a:spLocks/>
        </xdr:cNvSpPr>
      </xdr:nvSpPr>
      <xdr:spPr>
        <a:xfrm>
          <a:off x="9239250" y="67722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27</xdr:row>
      <xdr:rowOff>9525</xdr:rowOff>
    </xdr:from>
    <xdr:to>
      <xdr:col>44</xdr:col>
      <xdr:colOff>28575</xdr:colOff>
      <xdr:row>39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0506075" y="5276850"/>
          <a:ext cx="3476625" cy="2247900"/>
        </a:xfrm>
        <a:prstGeom prst="line">
          <a:avLst/>
        </a:prstGeom>
        <a:noFill/>
        <a:ln w="9525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28</xdr:row>
      <xdr:rowOff>114300</xdr:rowOff>
    </xdr:from>
    <xdr:to>
      <xdr:col>38</xdr:col>
      <xdr:colOff>152400</xdr:colOff>
      <xdr:row>33</xdr:row>
      <xdr:rowOff>104775</xdr:rowOff>
    </xdr:to>
    <xdr:sp>
      <xdr:nvSpPr>
        <xdr:cNvPr id="14" name="Line 14"/>
        <xdr:cNvSpPr>
          <a:spLocks/>
        </xdr:cNvSpPr>
      </xdr:nvSpPr>
      <xdr:spPr>
        <a:xfrm>
          <a:off x="12220575" y="5543550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200025</xdr:colOff>
      <xdr:row>31</xdr:row>
      <xdr:rowOff>152400</xdr:rowOff>
    </xdr:from>
    <xdr:to>
      <xdr:col>35</xdr:col>
      <xdr:colOff>200025</xdr:colOff>
      <xdr:row>36</xdr:row>
      <xdr:rowOff>104775</xdr:rowOff>
    </xdr:to>
    <xdr:sp>
      <xdr:nvSpPr>
        <xdr:cNvPr id="15" name="Line 15"/>
        <xdr:cNvSpPr>
          <a:spLocks/>
        </xdr:cNvSpPr>
      </xdr:nvSpPr>
      <xdr:spPr>
        <a:xfrm flipH="1">
          <a:off x="11325225" y="61436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85725</xdr:colOff>
      <xdr:row>25</xdr:row>
      <xdr:rowOff>114300</xdr:rowOff>
    </xdr:from>
    <xdr:to>
      <xdr:col>41</xdr:col>
      <xdr:colOff>85725</xdr:colOff>
      <xdr:row>30</xdr:row>
      <xdr:rowOff>47625</xdr:rowOff>
    </xdr:to>
    <xdr:sp>
      <xdr:nvSpPr>
        <xdr:cNvPr id="16" name="Line 16"/>
        <xdr:cNvSpPr>
          <a:spLocks/>
        </xdr:cNvSpPr>
      </xdr:nvSpPr>
      <xdr:spPr>
        <a:xfrm flipH="1">
          <a:off x="13096875" y="501967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31</xdr:row>
      <xdr:rowOff>152400</xdr:rowOff>
    </xdr:from>
    <xdr:to>
      <xdr:col>35</xdr:col>
      <xdr:colOff>190500</xdr:colOff>
      <xdr:row>31</xdr:row>
      <xdr:rowOff>152400</xdr:rowOff>
    </xdr:to>
    <xdr:sp>
      <xdr:nvSpPr>
        <xdr:cNvPr id="17" name="Line 17"/>
        <xdr:cNvSpPr>
          <a:spLocks/>
        </xdr:cNvSpPr>
      </xdr:nvSpPr>
      <xdr:spPr>
        <a:xfrm flipH="1">
          <a:off x="6200775" y="6143625"/>
          <a:ext cx="511492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28</xdr:row>
      <xdr:rowOff>104775</xdr:rowOff>
    </xdr:from>
    <xdr:to>
      <xdr:col>38</xdr:col>
      <xdr:colOff>161925</xdr:colOff>
      <xdr:row>28</xdr:row>
      <xdr:rowOff>104775</xdr:rowOff>
    </xdr:to>
    <xdr:sp>
      <xdr:nvSpPr>
        <xdr:cNvPr id="18" name="Line 18"/>
        <xdr:cNvSpPr>
          <a:spLocks/>
        </xdr:cNvSpPr>
      </xdr:nvSpPr>
      <xdr:spPr>
        <a:xfrm flipH="1">
          <a:off x="7077075" y="5534025"/>
          <a:ext cx="515302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85725</xdr:colOff>
      <xdr:row>25</xdr:row>
      <xdr:rowOff>104775</xdr:rowOff>
    </xdr:from>
    <xdr:to>
      <xdr:col>41</xdr:col>
      <xdr:colOff>76200</xdr:colOff>
      <xdr:row>25</xdr:row>
      <xdr:rowOff>104775</xdr:rowOff>
    </xdr:to>
    <xdr:sp>
      <xdr:nvSpPr>
        <xdr:cNvPr id="19" name="Line 19"/>
        <xdr:cNvSpPr>
          <a:spLocks/>
        </xdr:cNvSpPr>
      </xdr:nvSpPr>
      <xdr:spPr>
        <a:xfrm flipH="1">
          <a:off x="8067675" y="5010150"/>
          <a:ext cx="50196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22</xdr:row>
      <xdr:rowOff>190500</xdr:rowOff>
    </xdr:from>
    <xdr:to>
      <xdr:col>28</xdr:col>
      <xdr:colOff>0</xdr:colOff>
      <xdr:row>27</xdr:row>
      <xdr:rowOff>9525</xdr:rowOff>
    </xdr:to>
    <xdr:sp>
      <xdr:nvSpPr>
        <xdr:cNvPr id="20" name="Line 20"/>
        <xdr:cNvSpPr>
          <a:spLocks/>
        </xdr:cNvSpPr>
      </xdr:nvSpPr>
      <xdr:spPr>
        <a:xfrm>
          <a:off x="8924925" y="43434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23</xdr:row>
      <xdr:rowOff>9525</xdr:rowOff>
    </xdr:from>
    <xdr:to>
      <xdr:col>32</xdr:col>
      <xdr:colOff>9525</xdr:colOff>
      <xdr:row>35</xdr:row>
      <xdr:rowOff>0</xdr:rowOff>
    </xdr:to>
    <xdr:sp>
      <xdr:nvSpPr>
        <xdr:cNvPr id="21" name="Line 21"/>
        <xdr:cNvSpPr>
          <a:spLocks/>
        </xdr:cNvSpPr>
      </xdr:nvSpPr>
      <xdr:spPr>
        <a:xfrm flipV="1">
          <a:off x="6610350" y="4591050"/>
          <a:ext cx="3581400" cy="21621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23</xdr:row>
      <xdr:rowOff>0</xdr:rowOff>
    </xdr:from>
    <xdr:to>
      <xdr:col>36</xdr:col>
      <xdr:colOff>9525</xdr:colOff>
      <xdr:row>35</xdr:row>
      <xdr:rowOff>0</xdr:rowOff>
    </xdr:to>
    <xdr:sp>
      <xdr:nvSpPr>
        <xdr:cNvPr id="22" name="Line 22"/>
        <xdr:cNvSpPr>
          <a:spLocks/>
        </xdr:cNvSpPr>
      </xdr:nvSpPr>
      <xdr:spPr>
        <a:xfrm flipV="1">
          <a:off x="7972425" y="4581525"/>
          <a:ext cx="3476625" cy="21717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0</xdr:rowOff>
    </xdr:from>
    <xdr:to>
      <xdr:col>40</xdr:col>
      <xdr:colOff>0</xdr:colOff>
      <xdr:row>35</xdr:row>
      <xdr:rowOff>9525</xdr:rowOff>
    </xdr:to>
    <xdr:sp>
      <xdr:nvSpPr>
        <xdr:cNvPr id="23" name="Line 23"/>
        <xdr:cNvSpPr>
          <a:spLocks/>
        </xdr:cNvSpPr>
      </xdr:nvSpPr>
      <xdr:spPr>
        <a:xfrm flipV="1">
          <a:off x="9239250" y="4581525"/>
          <a:ext cx="3457575" cy="21812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25</xdr:row>
      <xdr:rowOff>123825</xdr:rowOff>
    </xdr:from>
    <xdr:to>
      <xdr:col>25</xdr:col>
      <xdr:colOff>66675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 flipH="1">
          <a:off x="8048625" y="502920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28</xdr:row>
      <xdr:rowOff>95250</xdr:rowOff>
    </xdr:from>
    <xdr:to>
      <xdr:col>22</xdr:col>
      <xdr:colOff>161925</xdr:colOff>
      <xdr:row>33</xdr:row>
      <xdr:rowOff>76200</xdr:rowOff>
    </xdr:to>
    <xdr:sp>
      <xdr:nvSpPr>
        <xdr:cNvPr id="25" name="Line 25"/>
        <xdr:cNvSpPr>
          <a:spLocks/>
        </xdr:cNvSpPr>
      </xdr:nvSpPr>
      <xdr:spPr>
        <a:xfrm flipH="1">
          <a:off x="7077075" y="5524500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39</xdr:row>
      <xdr:rowOff>9525</xdr:rowOff>
    </xdr:from>
    <xdr:to>
      <xdr:col>29</xdr:col>
      <xdr:colOff>9525</xdr:colOff>
      <xdr:row>39</xdr:row>
      <xdr:rowOff>9525</xdr:rowOff>
    </xdr:to>
    <xdr:sp>
      <xdr:nvSpPr>
        <xdr:cNvPr id="26" name="Line 26"/>
        <xdr:cNvSpPr>
          <a:spLocks/>
        </xdr:cNvSpPr>
      </xdr:nvSpPr>
      <xdr:spPr>
        <a:xfrm>
          <a:off x="9248775" y="752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27</xdr:row>
      <xdr:rowOff>0</xdr:rowOff>
    </xdr:from>
    <xdr:to>
      <xdr:col>44</xdr:col>
      <xdr:colOff>28575</xdr:colOff>
      <xdr:row>27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8943975" y="5267325"/>
          <a:ext cx="5038725" cy="0"/>
        </a:xfrm>
        <a:prstGeom prst="line">
          <a:avLst/>
        </a:prstGeom>
        <a:noFill/>
        <a:ln w="9525" cmpd="sng">
          <a:solidFill>
            <a:srgbClr val="00FF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133350</xdr:colOff>
      <xdr:row>25</xdr:row>
      <xdr:rowOff>85725</xdr:rowOff>
    </xdr:from>
    <xdr:to>
      <xdr:col>37</xdr:col>
      <xdr:colOff>133350</xdr:colOff>
      <xdr:row>30</xdr:row>
      <xdr:rowOff>28575</xdr:rowOff>
    </xdr:to>
    <xdr:sp>
      <xdr:nvSpPr>
        <xdr:cNvPr id="28" name="Line 28"/>
        <xdr:cNvSpPr>
          <a:spLocks/>
        </xdr:cNvSpPr>
      </xdr:nvSpPr>
      <xdr:spPr>
        <a:xfrm flipH="1">
          <a:off x="11887200" y="499110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25</xdr:row>
      <xdr:rowOff>104775</xdr:rowOff>
    </xdr:from>
    <xdr:to>
      <xdr:col>33</xdr:col>
      <xdr:colOff>123825</xdr:colOff>
      <xdr:row>30</xdr:row>
      <xdr:rowOff>38100</xdr:rowOff>
    </xdr:to>
    <xdr:sp>
      <xdr:nvSpPr>
        <xdr:cNvPr id="29" name="Line 29"/>
        <xdr:cNvSpPr>
          <a:spLocks/>
        </xdr:cNvSpPr>
      </xdr:nvSpPr>
      <xdr:spPr>
        <a:xfrm>
          <a:off x="10620375" y="501015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200025</xdr:colOff>
      <xdr:row>36</xdr:row>
      <xdr:rowOff>114300</xdr:rowOff>
    </xdr:from>
    <xdr:to>
      <xdr:col>35</xdr:col>
      <xdr:colOff>209550</xdr:colOff>
      <xdr:row>36</xdr:row>
      <xdr:rowOff>114300</xdr:rowOff>
    </xdr:to>
    <xdr:sp>
      <xdr:nvSpPr>
        <xdr:cNvPr id="30" name="Line 30"/>
        <xdr:cNvSpPr>
          <a:spLocks/>
        </xdr:cNvSpPr>
      </xdr:nvSpPr>
      <xdr:spPr>
        <a:xfrm flipH="1">
          <a:off x="6172200" y="7067550"/>
          <a:ext cx="5162550" cy="0"/>
        </a:xfrm>
        <a:prstGeom prst="line">
          <a:avLst/>
        </a:prstGeom>
        <a:noFill/>
        <a:ln w="9525" cmpd="sng">
          <a:solidFill>
            <a:srgbClr val="00FF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27</xdr:row>
      <xdr:rowOff>0</xdr:rowOff>
    </xdr:from>
    <xdr:to>
      <xdr:col>28</xdr:col>
      <xdr:colOff>9525</xdr:colOff>
      <xdr:row>39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5343525" y="5267325"/>
          <a:ext cx="3590925" cy="2247900"/>
        </a:xfrm>
        <a:prstGeom prst="line">
          <a:avLst/>
        </a:prstGeom>
        <a:noFill/>
        <a:ln w="9525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27</xdr:row>
      <xdr:rowOff>0</xdr:rowOff>
    </xdr:from>
    <xdr:to>
      <xdr:col>32</xdr:col>
      <xdr:colOff>0</xdr:colOff>
      <xdr:row>39</xdr:row>
      <xdr:rowOff>19050</xdr:rowOff>
    </xdr:to>
    <xdr:sp>
      <xdr:nvSpPr>
        <xdr:cNvPr id="32" name="Line 32"/>
        <xdr:cNvSpPr>
          <a:spLocks/>
        </xdr:cNvSpPr>
      </xdr:nvSpPr>
      <xdr:spPr>
        <a:xfrm flipV="1">
          <a:off x="6610350" y="5267325"/>
          <a:ext cx="3571875" cy="2266950"/>
        </a:xfrm>
        <a:prstGeom prst="line">
          <a:avLst/>
        </a:prstGeom>
        <a:noFill/>
        <a:ln w="9525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31</xdr:row>
      <xdr:rowOff>123825</xdr:rowOff>
    </xdr:from>
    <xdr:to>
      <xdr:col>18</xdr:col>
      <xdr:colOff>209550</xdr:colOff>
      <xdr:row>31</xdr:row>
      <xdr:rowOff>123825</xdr:rowOff>
    </xdr:to>
    <xdr:sp>
      <xdr:nvSpPr>
        <xdr:cNvPr id="33" name="Line 33"/>
        <xdr:cNvSpPr>
          <a:spLocks/>
        </xdr:cNvSpPr>
      </xdr:nvSpPr>
      <xdr:spPr>
        <a:xfrm>
          <a:off x="5867400" y="611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31</xdr:row>
      <xdr:rowOff>152400</xdr:rowOff>
    </xdr:from>
    <xdr:to>
      <xdr:col>19</xdr:col>
      <xdr:colOff>219075</xdr:colOff>
      <xdr:row>36</xdr:row>
      <xdr:rowOff>95250</xdr:rowOff>
    </xdr:to>
    <xdr:sp>
      <xdr:nvSpPr>
        <xdr:cNvPr id="34" name="Line 34"/>
        <xdr:cNvSpPr>
          <a:spLocks/>
        </xdr:cNvSpPr>
      </xdr:nvSpPr>
      <xdr:spPr>
        <a:xfrm>
          <a:off x="6191250" y="6143625"/>
          <a:ext cx="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161925</xdr:colOff>
      <xdr:row>33</xdr:row>
      <xdr:rowOff>85725</xdr:rowOff>
    </xdr:from>
    <xdr:to>
      <xdr:col>38</xdr:col>
      <xdr:colOff>142875</xdr:colOff>
      <xdr:row>33</xdr:row>
      <xdr:rowOff>95250</xdr:rowOff>
    </xdr:to>
    <xdr:sp>
      <xdr:nvSpPr>
        <xdr:cNvPr id="35" name="Line 35"/>
        <xdr:cNvSpPr>
          <a:spLocks/>
        </xdr:cNvSpPr>
      </xdr:nvSpPr>
      <xdr:spPr>
        <a:xfrm>
          <a:off x="7077075" y="6438900"/>
          <a:ext cx="5133975" cy="9525"/>
        </a:xfrm>
        <a:prstGeom prst="line">
          <a:avLst/>
        </a:prstGeom>
        <a:noFill/>
        <a:ln w="9525" cmpd="sng">
          <a:solidFill>
            <a:srgbClr val="00FF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30</xdr:row>
      <xdr:rowOff>47625</xdr:rowOff>
    </xdr:from>
    <xdr:to>
      <xdr:col>41</xdr:col>
      <xdr:colOff>85725</xdr:colOff>
      <xdr:row>30</xdr:row>
      <xdr:rowOff>47625</xdr:rowOff>
    </xdr:to>
    <xdr:sp>
      <xdr:nvSpPr>
        <xdr:cNvPr id="36" name="Line 36"/>
        <xdr:cNvSpPr>
          <a:spLocks/>
        </xdr:cNvSpPr>
      </xdr:nvSpPr>
      <xdr:spPr>
        <a:xfrm flipH="1">
          <a:off x="8039100" y="5838825"/>
          <a:ext cx="5057775" cy="0"/>
        </a:xfrm>
        <a:prstGeom prst="line">
          <a:avLst/>
        </a:prstGeom>
        <a:noFill/>
        <a:ln w="9525" cmpd="sng">
          <a:solidFill>
            <a:srgbClr val="00FF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31</xdr:row>
      <xdr:rowOff>152400</xdr:rowOff>
    </xdr:from>
    <xdr:to>
      <xdr:col>31</xdr:col>
      <xdr:colOff>228600</xdr:colOff>
      <xdr:row>36</xdr:row>
      <xdr:rowOff>123825</xdr:rowOff>
    </xdr:to>
    <xdr:sp>
      <xdr:nvSpPr>
        <xdr:cNvPr id="37" name="Line 37"/>
        <xdr:cNvSpPr>
          <a:spLocks/>
        </xdr:cNvSpPr>
      </xdr:nvSpPr>
      <xdr:spPr>
        <a:xfrm>
          <a:off x="10096500" y="6143625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209550</xdr:colOff>
      <xdr:row>31</xdr:row>
      <xdr:rowOff>142875</xdr:rowOff>
    </xdr:from>
    <xdr:to>
      <xdr:col>27</xdr:col>
      <xdr:colOff>209550</xdr:colOff>
      <xdr:row>36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8820150" y="6134100"/>
          <a:ext cx="0" cy="9334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31</xdr:row>
      <xdr:rowOff>152400</xdr:rowOff>
    </xdr:from>
    <xdr:to>
      <xdr:col>23</xdr:col>
      <xdr:colOff>228600</xdr:colOff>
      <xdr:row>36</xdr:row>
      <xdr:rowOff>104775</xdr:rowOff>
    </xdr:to>
    <xdr:sp>
      <xdr:nvSpPr>
        <xdr:cNvPr id="39" name="Line 39"/>
        <xdr:cNvSpPr>
          <a:spLocks/>
        </xdr:cNvSpPr>
      </xdr:nvSpPr>
      <xdr:spPr>
        <a:xfrm>
          <a:off x="7458075" y="6143625"/>
          <a:ext cx="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27</xdr:row>
      <xdr:rowOff>0</xdr:rowOff>
    </xdr:from>
    <xdr:to>
      <xdr:col>36</xdr:col>
      <xdr:colOff>0</xdr:colOff>
      <xdr:row>39</xdr:row>
      <xdr:rowOff>28575</xdr:rowOff>
    </xdr:to>
    <xdr:sp>
      <xdr:nvSpPr>
        <xdr:cNvPr id="40" name="Line 40"/>
        <xdr:cNvSpPr>
          <a:spLocks/>
        </xdr:cNvSpPr>
      </xdr:nvSpPr>
      <xdr:spPr>
        <a:xfrm flipV="1">
          <a:off x="7972425" y="5267325"/>
          <a:ext cx="3467100" cy="2276475"/>
        </a:xfrm>
        <a:prstGeom prst="line">
          <a:avLst/>
        </a:prstGeom>
        <a:noFill/>
        <a:ln w="9525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26</xdr:row>
      <xdr:rowOff>152400</xdr:rowOff>
    </xdr:from>
    <xdr:to>
      <xdr:col>40</xdr:col>
      <xdr:colOff>0</xdr:colOff>
      <xdr:row>39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9248775" y="5257800"/>
          <a:ext cx="3448050" cy="2257425"/>
        </a:xfrm>
        <a:prstGeom prst="line">
          <a:avLst/>
        </a:prstGeom>
        <a:noFill/>
        <a:ln w="9525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22</xdr:row>
      <xdr:rowOff>190500</xdr:rowOff>
    </xdr:from>
    <xdr:to>
      <xdr:col>40</xdr:col>
      <xdr:colOff>0</xdr:colOff>
      <xdr:row>27</xdr:row>
      <xdr:rowOff>0</xdr:rowOff>
    </xdr:to>
    <xdr:sp>
      <xdr:nvSpPr>
        <xdr:cNvPr id="42" name="Line 42"/>
        <xdr:cNvSpPr>
          <a:spLocks/>
        </xdr:cNvSpPr>
      </xdr:nvSpPr>
      <xdr:spPr>
        <a:xfrm>
          <a:off x="12696825" y="4343400"/>
          <a:ext cx="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23</xdr:row>
      <xdr:rowOff>0</xdr:rowOff>
    </xdr:from>
    <xdr:to>
      <xdr:col>36</xdr:col>
      <xdr:colOff>9525</xdr:colOff>
      <xdr:row>27</xdr:row>
      <xdr:rowOff>19050</xdr:rowOff>
    </xdr:to>
    <xdr:sp>
      <xdr:nvSpPr>
        <xdr:cNvPr id="43" name="Line 43"/>
        <xdr:cNvSpPr>
          <a:spLocks/>
        </xdr:cNvSpPr>
      </xdr:nvSpPr>
      <xdr:spPr>
        <a:xfrm>
          <a:off x="11449050" y="45815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23</xdr:row>
      <xdr:rowOff>9525</xdr:rowOff>
    </xdr:from>
    <xdr:to>
      <xdr:col>32</xdr:col>
      <xdr:colOff>0</xdr:colOff>
      <xdr:row>27</xdr:row>
      <xdr:rowOff>19050</xdr:rowOff>
    </xdr:to>
    <xdr:sp>
      <xdr:nvSpPr>
        <xdr:cNvPr id="44" name="Line 44"/>
        <xdr:cNvSpPr>
          <a:spLocks/>
        </xdr:cNvSpPr>
      </xdr:nvSpPr>
      <xdr:spPr>
        <a:xfrm>
          <a:off x="10182225" y="4591050"/>
          <a:ext cx="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25</xdr:row>
      <xdr:rowOff>114300</xdr:rowOff>
    </xdr:from>
    <xdr:to>
      <xdr:col>29</xdr:col>
      <xdr:colOff>123825</xdr:colOff>
      <xdr:row>30</xdr:row>
      <xdr:rowOff>9525</xdr:rowOff>
    </xdr:to>
    <xdr:sp>
      <xdr:nvSpPr>
        <xdr:cNvPr id="45" name="Line 45"/>
        <xdr:cNvSpPr>
          <a:spLocks/>
        </xdr:cNvSpPr>
      </xdr:nvSpPr>
      <xdr:spPr>
        <a:xfrm>
          <a:off x="9363075" y="501967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190500</xdr:colOff>
      <xdr:row>28</xdr:row>
      <xdr:rowOff>104775</xdr:rowOff>
    </xdr:from>
    <xdr:to>
      <xdr:col>26</xdr:col>
      <xdr:colOff>190500</xdr:colOff>
      <xdr:row>33</xdr:row>
      <xdr:rowOff>47625</xdr:rowOff>
    </xdr:to>
    <xdr:sp>
      <xdr:nvSpPr>
        <xdr:cNvPr id="46" name="Line 46"/>
        <xdr:cNvSpPr>
          <a:spLocks/>
        </xdr:cNvSpPr>
      </xdr:nvSpPr>
      <xdr:spPr>
        <a:xfrm>
          <a:off x="8486775" y="55340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190500</xdr:colOff>
      <xdr:row>28</xdr:row>
      <xdr:rowOff>95250</xdr:rowOff>
    </xdr:from>
    <xdr:to>
      <xdr:col>34</xdr:col>
      <xdr:colOff>190500</xdr:colOff>
      <xdr:row>33</xdr:row>
      <xdr:rowOff>114300</xdr:rowOff>
    </xdr:to>
    <xdr:sp>
      <xdr:nvSpPr>
        <xdr:cNvPr id="47" name="Line 47"/>
        <xdr:cNvSpPr>
          <a:spLocks/>
        </xdr:cNvSpPr>
      </xdr:nvSpPr>
      <xdr:spPr>
        <a:xfrm>
          <a:off x="11001375" y="5524500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28</xdr:row>
      <xdr:rowOff>123825</xdr:rowOff>
    </xdr:from>
    <xdr:to>
      <xdr:col>30</xdr:col>
      <xdr:colOff>161925</xdr:colOff>
      <xdr:row>33</xdr:row>
      <xdr:rowOff>85725</xdr:rowOff>
    </xdr:to>
    <xdr:sp>
      <xdr:nvSpPr>
        <xdr:cNvPr id="48" name="Line 48"/>
        <xdr:cNvSpPr>
          <a:spLocks/>
        </xdr:cNvSpPr>
      </xdr:nvSpPr>
      <xdr:spPr>
        <a:xfrm>
          <a:off x="9715500" y="5553075"/>
          <a:ext cx="0" cy="8858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171450</xdr:colOff>
      <xdr:row>39</xdr:row>
      <xdr:rowOff>85725</xdr:rowOff>
    </xdr:from>
    <xdr:to>
      <xdr:col>24</xdr:col>
      <xdr:colOff>161925</xdr:colOff>
      <xdr:row>41</xdr:row>
      <xdr:rowOff>161925</xdr:rowOff>
    </xdr:to>
    <xdr:sp>
      <xdr:nvSpPr>
        <xdr:cNvPr id="49" name="Line 55"/>
        <xdr:cNvSpPr>
          <a:spLocks/>
        </xdr:cNvSpPr>
      </xdr:nvSpPr>
      <xdr:spPr>
        <a:xfrm flipH="1">
          <a:off x="7400925" y="7600950"/>
          <a:ext cx="4286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43</xdr:row>
      <xdr:rowOff>38100</xdr:rowOff>
    </xdr:from>
    <xdr:to>
      <xdr:col>23</xdr:col>
      <xdr:colOff>152400</xdr:colOff>
      <xdr:row>47</xdr:row>
      <xdr:rowOff>57150</xdr:rowOff>
    </xdr:to>
    <xdr:sp>
      <xdr:nvSpPr>
        <xdr:cNvPr id="50" name="Line 56"/>
        <xdr:cNvSpPr>
          <a:spLocks/>
        </xdr:cNvSpPr>
      </xdr:nvSpPr>
      <xdr:spPr>
        <a:xfrm flipH="1">
          <a:off x="7381875" y="820102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47625</xdr:rowOff>
    </xdr:from>
    <xdr:to>
      <xdr:col>20</xdr:col>
      <xdr:colOff>114300</xdr:colOff>
      <xdr:row>41</xdr:row>
      <xdr:rowOff>161925</xdr:rowOff>
    </xdr:to>
    <xdr:sp>
      <xdr:nvSpPr>
        <xdr:cNvPr id="51" name="Line 57"/>
        <xdr:cNvSpPr>
          <a:spLocks/>
        </xdr:cNvSpPr>
      </xdr:nvSpPr>
      <xdr:spPr>
        <a:xfrm flipH="1">
          <a:off x="4714875" y="7562850"/>
          <a:ext cx="16859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123825</xdr:colOff>
      <xdr:row>43</xdr:row>
      <xdr:rowOff>9525</xdr:rowOff>
    </xdr:from>
    <xdr:to>
      <xdr:col>27</xdr:col>
      <xdr:colOff>76200</xdr:colOff>
      <xdr:row>48</xdr:row>
      <xdr:rowOff>19050</xdr:rowOff>
    </xdr:to>
    <xdr:sp>
      <xdr:nvSpPr>
        <xdr:cNvPr id="52" name="Line 58"/>
        <xdr:cNvSpPr>
          <a:spLocks/>
        </xdr:cNvSpPr>
      </xdr:nvSpPr>
      <xdr:spPr>
        <a:xfrm>
          <a:off x="8105775" y="8172450"/>
          <a:ext cx="581025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76200</xdr:colOff>
      <xdr:row>43</xdr:row>
      <xdr:rowOff>9525</xdr:rowOff>
    </xdr:from>
    <xdr:to>
      <xdr:col>27</xdr:col>
      <xdr:colOff>104775</xdr:colOff>
      <xdr:row>48</xdr:row>
      <xdr:rowOff>0</xdr:rowOff>
    </xdr:to>
    <xdr:sp>
      <xdr:nvSpPr>
        <xdr:cNvPr id="53" name="Line 59"/>
        <xdr:cNvSpPr>
          <a:spLocks/>
        </xdr:cNvSpPr>
      </xdr:nvSpPr>
      <xdr:spPr>
        <a:xfrm flipH="1">
          <a:off x="8058150" y="8172450"/>
          <a:ext cx="657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43</xdr:row>
      <xdr:rowOff>19050</xdr:rowOff>
    </xdr:from>
    <xdr:to>
      <xdr:col>18</xdr:col>
      <xdr:colOff>66675</xdr:colOff>
      <xdr:row>47</xdr:row>
      <xdr:rowOff>133350</xdr:rowOff>
    </xdr:to>
    <xdr:sp>
      <xdr:nvSpPr>
        <xdr:cNvPr id="54" name="Line 60"/>
        <xdr:cNvSpPr>
          <a:spLocks/>
        </xdr:cNvSpPr>
      </xdr:nvSpPr>
      <xdr:spPr>
        <a:xfrm>
          <a:off x="5114925" y="8181975"/>
          <a:ext cx="6096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47625</xdr:colOff>
      <xdr:row>43</xdr:row>
      <xdr:rowOff>0</xdr:rowOff>
    </xdr:from>
    <xdr:to>
      <xdr:col>18</xdr:col>
      <xdr:colOff>76200</xdr:colOff>
      <xdr:row>47</xdr:row>
      <xdr:rowOff>133350</xdr:rowOff>
    </xdr:to>
    <xdr:sp>
      <xdr:nvSpPr>
        <xdr:cNvPr id="55" name="Line 61"/>
        <xdr:cNvSpPr>
          <a:spLocks/>
        </xdr:cNvSpPr>
      </xdr:nvSpPr>
      <xdr:spPr>
        <a:xfrm flipH="1">
          <a:off x="5076825" y="8162925"/>
          <a:ext cx="6572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43</xdr:row>
      <xdr:rowOff>9525</xdr:rowOff>
    </xdr:from>
    <xdr:to>
      <xdr:col>20</xdr:col>
      <xdr:colOff>47625</xdr:colOff>
      <xdr:row>47</xdr:row>
      <xdr:rowOff>142875</xdr:rowOff>
    </xdr:to>
    <xdr:sp>
      <xdr:nvSpPr>
        <xdr:cNvPr id="56" name="Line 62"/>
        <xdr:cNvSpPr>
          <a:spLocks/>
        </xdr:cNvSpPr>
      </xdr:nvSpPr>
      <xdr:spPr>
        <a:xfrm>
          <a:off x="6334125" y="817245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43</xdr:row>
      <xdr:rowOff>9525</xdr:rowOff>
    </xdr:from>
    <xdr:to>
      <xdr:col>29</xdr:col>
      <xdr:colOff>9525</xdr:colOff>
      <xdr:row>48</xdr:row>
      <xdr:rowOff>0</xdr:rowOff>
    </xdr:to>
    <xdr:sp>
      <xdr:nvSpPr>
        <xdr:cNvPr id="57" name="Line 63"/>
        <xdr:cNvSpPr>
          <a:spLocks/>
        </xdr:cNvSpPr>
      </xdr:nvSpPr>
      <xdr:spPr>
        <a:xfrm>
          <a:off x="9248775" y="8172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42</xdr:row>
      <xdr:rowOff>161925</xdr:rowOff>
    </xdr:from>
    <xdr:to>
      <xdr:col>10</xdr:col>
      <xdr:colOff>9525</xdr:colOff>
      <xdr:row>47</xdr:row>
      <xdr:rowOff>161925</xdr:rowOff>
    </xdr:to>
    <xdr:sp>
      <xdr:nvSpPr>
        <xdr:cNvPr id="58" name="Line 64"/>
        <xdr:cNvSpPr>
          <a:spLocks/>
        </xdr:cNvSpPr>
      </xdr:nvSpPr>
      <xdr:spPr>
        <a:xfrm>
          <a:off x="2562225" y="8162925"/>
          <a:ext cx="5905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43</xdr:row>
      <xdr:rowOff>0</xdr:rowOff>
    </xdr:from>
    <xdr:to>
      <xdr:col>10</xdr:col>
      <xdr:colOff>85725</xdr:colOff>
      <xdr:row>47</xdr:row>
      <xdr:rowOff>161925</xdr:rowOff>
    </xdr:to>
    <xdr:sp>
      <xdr:nvSpPr>
        <xdr:cNvPr id="59" name="Line 65"/>
        <xdr:cNvSpPr>
          <a:spLocks/>
        </xdr:cNvSpPr>
      </xdr:nvSpPr>
      <xdr:spPr>
        <a:xfrm flipH="1">
          <a:off x="2581275" y="8162925"/>
          <a:ext cx="6477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43</xdr:row>
      <xdr:rowOff>9525</xdr:rowOff>
    </xdr:from>
    <xdr:to>
      <xdr:col>12</xdr:col>
      <xdr:colOff>0</xdr:colOff>
      <xdr:row>47</xdr:row>
      <xdr:rowOff>133350</xdr:rowOff>
    </xdr:to>
    <xdr:sp>
      <xdr:nvSpPr>
        <xdr:cNvPr id="60" name="Line 66"/>
        <xdr:cNvSpPr>
          <a:spLocks/>
        </xdr:cNvSpPr>
      </xdr:nvSpPr>
      <xdr:spPr>
        <a:xfrm>
          <a:off x="3771900" y="817245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190500</xdr:colOff>
      <xdr:row>39</xdr:row>
      <xdr:rowOff>19050</xdr:rowOff>
    </xdr:from>
    <xdr:to>
      <xdr:col>33</xdr:col>
      <xdr:colOff>0</xdr:colOff>
      <xdr:row>42</xdr:row>
      <xdr:rowOff>0</xdr:rowOff>
    </xdr:to>
    <xdr:sp>
      <xdr:nvSpPr>
        <xdr:cNvPr id="61" name="Line 67"/>
        <xdr:cNvSpPr>
          <a:spLocks/>
        </xdr:cNvSpPr>
      </xdr:nvSpPr>
      <xdr:spPr>
        <a:xfrm>
          <a:off x="9115425" y="7534275"/>
          <a:ext cx="13811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180975</xdr:colOff>
      <xdr:row>39</xdr:row>
      <xdr:rowOff>28575</xdr:rowOff>
    </xdr:from>
    <xdr:to>
      <xdr:col>41</xdr:col>
      <xdr:colOff>304800</xdr:colOff>
      <xdr:row>42</xdr:row>
      <xdr:rowOff>0</xdr:rowOff>
    </xdr:to>
    <xdr:sp>
      <xdr:nvSpPr>
        <xdr:cNvPr id="62" name="Line 68"/>
        <xdr:cNvSpPr>
          <a:spLocks/>
        </xdr:cNvSpPr>
      </xdr:nvSpPr>
      <xdr:spPr>
        <a:xfrm>
          <a:off x="10363200" y="7543800"/>
          <a:ext cx="2952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171450</xdr:colOff>
      <xdr:row>43</xdr:row>
      <xdr:rowOff>66675</xdr:rowOff>
    </xdr:from>
    <xdr:to>
      <xdr:col>33</xdr:col>
      <xdr:colOff>171450</xdr:colOff>
      <xdr:row>47</xdr:row>
      <xdr:rowOff>76200</xdr:rowOff>
    </xdr:to>
    <xdr:sp>
      <xdr:nvSpPr>
        <xdr:cNvPr id="63" name="Line 69"/>
        <xdr:cNvSpPr>
          <a:spLocks/>
        </xdr:cNvSpPr>
      </xdr:nvSpPr>
      <xdr:spPr>
        <a:xfrm>
          <a:off x="10668000" y="82296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161925</xdr:colOff>
      <xdr:row>43</xdr:row>
      <xdr:rowOff>123825</xdr:rowOff>
    </xdr:from>
    <xdr:to>
      <xdr:col>42</xdr:col>
      <xdr:colOff>161925</xdr:colOff>
      <xdr:row>47</xdr:row>
      <xdr:rowOff>104775</xdr:rowOff>
    </xdr:to>
    <xdr:sp>
      <xdr:nvSpPr>
        <xdr:cNvPr id="64" name="Line 70"/>
        <xdr:cNvSpPr>
          <a:spLocks/>
        </xdr:cNvSpPr>
      </xdr:nvSpPr>
      <xdr:spPr>
        <a:xfrm>
          <a:off x="13487400" y="828675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142875</xdr:colOff>
      <xdr:row>43</xdr:row>
      <xdr:rowOff>76200</xdr:rowOff>
    </xdr:from>
    <xdr:to>
      <xdr:col>14</xdr:col>
      <xdr:colOff>142875</xdr:colOff>
      <xdr:row>47</xdr:row>
      <xdr:rowOff>133350</xdr:rowOff>
    </xdr:to>
    <xdr:sp>
      <xdr:nvSpPr>
        <xdr:cNvPr id="65" name="Line 71"/>
        <xdr:cNvSpPr>
          <a:spLocks/>
        </xdr:cNvSpPr>
      </xdr:nvSpPr>
      <xdr:spPr>
        <a:xfrm>
          <a:off x="4543425" y="823912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43</xdr:row>
      <xdr:rowOff>123825</xdr:rowOff>
    </xdr:from>
    <xdr:to>
      <xdr:col>6</xdr:col>
      <xdr:colOff>142875</xdr:colOff>
      <xdr:row>47</xdr:row>
      <xdr:rowOff>133350</xdr:rowOff>
    </xdr:to>
    <xdr:sp>
      <xdr:nvSpPr>
        <xdr:cNvPr id="66" name="Line 72"/>
        <xdr:cNvSpPr>
          <a:spLocks/>
        </xdr:cNvSpPr>
      </xdr:nvSpPr>
      <xdr:spPr>
        <a:xfrm>
          <a:off x="2028825" y="82867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171450</xdr:colOff>
      <xdr:row>4</xdr:row>
      <xdr:rowOff>104775</xdr:rowOff>
    </xdr:from>
    <xdr:to>
      <xdr:col>36</xdr:col>
      <xdr:colOff>171450</xdr:colOff>
      <xdr:row>7</xdr:row>
      <xdr:rowOff>180975</xdr:rowOff>
    </xdr:to>
    <xdr:sp>
      <xdr:nvSpPr>
        <xdr:cNvPr id="67" name="Line 73"/>
        <xdr:cNvSpPr>
          <a:spLocks/>
        </xdr:cNvSpPr>
      </xdr:nvSpPr>
      <xdr:spPr>
        <a:xfrm>
          <a:off x="11610975" y="75247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142875</xdr:colOff>
      <xdr:row>17</xdr:row>
      <xdr:rowOff>104775</xdr:rowOff>
    </xdr:from>
    <xdr:to>
      <xdr:col>25</xdr:col>
      <xdr:colOff>142875</xdr:colOff>
      <xdr:row>20</xdr:row>
      <xdr:rowOff>114300</xdr:rowOff>
    </xdr:to>
    <xdr:sp>
      <xdr:nvSpPr>
        <xdr:cNvPr id="68" name="Line 74"/>
        <xdr:cNvSpPr>
          <a:spLocks/>
        </xdr:cNvSpPr>
      </xdr:nvSpPr>
      <xdr:spPr>
        <a:xfrm>
          <a:off x="8124825" y="3295650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28</xdr:row>
      <xdr:rowOff>123825</xdr:rowOff>
    </xdr:from>
    <xdr:to>
      <xdr:col>12</xdr:col>
      <xdr:colOff>152400</xdr:colOff>
      <xdr:row>31</xdr:row>
      <xdr:rowOff>171450</xdr:rowOff>
    </xdr:to>
    <xdr:sp>
      <xdr:nvSpPr>
        <xdr:cNvPr id="69" name="Line 75"/>
        <xdr:cNvSpPr>
          <a:spLocks/>
        </xdr:cNvSpPr>
      </xdr:nvSpPr>
      <xdr:spPr>
        <a:xfrm>
          <a:off x="3924300" y="55530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35</xdr:row>
      <xdr:rowOff>142875</xdr:rowOff>
    </xdr:from>
    <xdr:to>
      <xdr:col>41</xdr:col>
      <xdr:colOff>304800</xdr:colOff>
      <xdr:row>35</xdr:row>
      <xdr:rowOff>142875</xdr:rowOff>
    </xdr:to>
    <xdr:sp>
      <xdr:nvSpPr>
        <xdr:cNvPr id="70" name="Line 76"/>
        <xdr:cNvSpPr>
          <a:spLocks/>
        </xdr:cNvSpPr>
      </xdr:nvSpPr>
      <xdr:spPr>
        <a:xfrm>
          <a:off x="11449050" y="6896100"/>
          <a:ext cx="1866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161925</xdr:colOff>
      <xdr:row>36</xdr:row>
      <xdr:rowOff>85725</xdr:rowOff>
    </xdr:from>
    <xdr:to>
      <xdr:col>42</xdr:col>
      <xdr:colOff>161925</xdr:colOff>
      <xdr:row>38</xdr:row>
      <xdr:rowOff>123825</xdr:rowOff>
    </xdr:to>
    <xdr:sp>
      <xdr:nvSpPr>
        <xdr:cNvPr id="71" name="Line 77"/>
        <xdr:cNvSpPr>
          <a:spLocks/>
        </xdr:cNvSpPr>
      </xdr:nvSpPr>
      <xdr:spPr>
        <a:xfrm>
          <a:off x="13487400" y="703897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</xdr:colOff>
      <xdr:row>28</xdr:row>
      <xdr:rowOff>152400</xdr:rowOff>
    </xdr:from>
    <xdr:to>
      <xdr:col>44</xdr:col>
      <xdr:colOff>266700</xdr:colOff>
      <xdr:row>32</xdr:row>
      <xdr:rowOff>57150</xdr:rowOff>
    </xdr:to>
    <xdr:sp>
      <xdr:nvSpPr>
        <xdr:cNvPr id="72" name="Line 78"/>
        <xdr:cNvSpPr>
          <a:spLocks/>
        </xdr:cNvSpPr>
      </xdr:nvSpPr>
      <xdr:spPr>
        <a:xfrm flipV="1">
          <a:off x="12401550" y="5581650"/>
          <a:ext cx="18192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142875</xdr:colOff>
      <xdr:row>29</xdr:row>
      <xdr:rowOff>76200</xdr:rowOff>
    </xdr:from>
    <xdr:to>
      <xdr:col>45</xdr:col>
      <xdr:colOff>142875</xdr:colOff>
      <xdr:row>31</xdr:row>
      <xdr:rowOff>66675</xdr:rowOff>
    </xdr:to>
    <xdr:sp>
      <xdr:nvSpPr>
        <xdr:cNvPr id="73" name="Line 79"/>
        <xdr:cNvSpPr>
          <a:spLocks/>
        </xdr:cNvSpPr>
      </xdr:nvSpPr>
      <xdr:spPr>
        <a:xfrm>
          <a:off x="14411325" y="56673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190500</xdr:colOff>
      <xdr:row>36</xdr:row>
      <xdr:rowOff>0</xdr:rowOff>
    </xdr:from>
    <xdr:to>
      <xdr:col>23</xdr:col>
      <xdr:colOff>0</xdr:colOff>
      <xdr:row>41</xdr:row>
      <xdr:rowOff>161925</xdr:rowOff>
    </xdr:to>
    <xdr:sp>
      <xdr:nvSpPr>
        <xdr:cNvPr id="74" name="Line 83"/>
        <xdr:cNvSpPr>
          <a:spLocks/>
        </xdr:cNvSpPr>
      </xdr:nvSpPr>
      <xdr:spPr>
        <a:xfrm flipH="1">
          <a:off x="2076450" y="6953250"/>
          <a:ext cx="5153025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9525</xdr:rowOff>
    </xdr:from>
    <xdr:to>
      <xdr:col>26</xdr:col>
      <xdr:colOff>19050</xdr:colOff>
      <xdr:row>32</xdr:row>
      <xdr:rowOff>47625</xdr:rowOff>
    </xdr:to>
    <xdr:sp>
      <xdr:nvSpPr>
        <xdr:cNvPr id="75" name="Line 84"/>
        <xdr:cNvSpPr>
          <a:spLocks/>
        </xdr:cNvSpPr>
      </xdr:nvSpPr>
      <xdr:spPr>
        <a:xfrm flipH="1" flipV="1">
          <a:off x="4095750" y="5438775"/>
          <a:ext cx="42195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17</xdr:row>
      <xdr:rowOff>19050</xdr:rowOff>
    </xdr:from>
    <xdr:to>
      <xdr:col>29</xdr:col>
      <xdr:colOff>28575</xdr:colOff>
      <xdr:row>29</xdr:row>
      <xdr:rowOff>38100</xdr:rowOff>
    </xdr:to>
    <xdr:sp>
      <xdr:nvSpPr>
        <xdr:cNvPr id="76" name="Line 85"/>
        <xdr:cNvSpPr>
          <a:spLocks/>
        </xdr:cNvSpPr>
      </xdr:nvSpPr>
      <xdr:spPr>
        <a:xfrm flipH="1" flipV="1">
          <a:off x="8229600" y="3209925"/>
          <a:ext cx="1038225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171450</xdr:colOff>
      <xdr:row>4</xdr:row>
      <xdr:rowOff>19050</xdr:rowOff>
    </xdr:from>
    <xdr:to>
      <xdr:col>36</xdr:col>
      <xdr:colOff>123825</xdr:colOff>
      <xdr:row>29</xdr:row>
      <xdr:rowOff>19050</xdr:rowOff>
    </xdr:to>
    <xdr:sp>
      <xdr:nvSpPr>
        <xdr:cNvPr id="77" name="Line 86"/>
        <xdr:cNvSpPr>
          <a:spLocks/>
        </xdr:cNvSpPr>
      </xdr:nvSpPr>
      <xdr:spPr>
        <a:xfrm flipV="1">
          <a:off x="10668000" y="666750"/>
          <a:ext cx="895350" cy="494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22</xdr:row>
      <xdr:rowOff>161925</xdr:rowOff>
    </xdr:from>
    <xdr:to>
      <xdr:col>46</xdr:col>
      <xdr:colOff>9525</xdr:colOff>
      <xdr:row>35</xdr:row>
      <xdr:rowOff>95250</xdr:rowOff>
    </xdr:to>
    <xdr:sp>
      <xdr:nvSpPr>
        <xdr:cNvPr id="78" name="Line 87"/>
        <xdr:cNvSpPr>
          <a:spLocks/>
        </xdr:cNvSpPr>
      </xdr:nvSpPr>
      <xdr:spPr>
        <a:xfrm flipV="1">
          <a:off x="10182225" y="4314825"/>
          <a:ext cx="4410075" cy="2533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161925</xdr:rowOff>
    </xdr:from>
    <xdr:to>
      <xdr:col>48</xdr:col>
      <xdr:colOff>0</xdr:colOff>
      <xdr:row>32</xdr:row>
      <xdr:rowOff>47625</xdr:rowOff>
    </xdr:to>
    <xdr:sp>
      <xdr:nvSpPr>
        <xdr:cNvPr id="79" name="Line 88"/>
        <xdr:cNvSpPr>
          <a:spLocks/>
        </xdr:cNvSpPr>
      </xdr:nvSpPr>
      <xdr:spPr>
        <a:xfrm flipV="1">
          <a:off x="11125200" y="3190875"/>
          <a:ext cx="4086225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161925</xdr:colOff>
      <xdr:row>17</xdr:row>
      <xdr:rowOff>9525</xdr:rowOff>
    </xdr:from>
    <xdr:to>
      <xdr:col>48</xdr:col>
      <xdr:colOff>161925</xdr:colOff>
      <xdr:row>17</xdr:row>
      <xdr:rowOff>152400</xdr:rowOff>
    </xdr:to>
    <xdr:sp>
      <xdr:nvSpPr>
        <xdr:cNvPr id="80" name="Line 89"/>
        <xdr:cNvSpPr>
          <a:spLocks/>
        </xdr:cNvSpPr>
      </xdr:nvSpPr>
      <xdr:spPr>
        <a:xfrm>
          <a:off x="15373350" y="32004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23</xdr:row>
      <xdr:rowOff>9525</xdr:rowOff>
    </xdr:from>
    <xdr:to>
      <xdr:col>46</xdr:col>
      <xdr:colOff>171450</xdr:colOff>
      <xdr:row>24</xdr:row>
      <xdr:rowOff>0</xdr:rowOff>
    </xdr:to>
    <xdr:sp>
      <xdr:nvSpPr>
        <xdr:cNvPr id="81" name="Line 90"/>
        <xdr:cNvSpPr>
          <a:spLocks/>
        </xdr:cNvSpPr>
      </xdr:nvSpPr>
      <xdr:spPr>
        <a:xfrm>
          <a:off x="14754225" y="45910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19</xdr:row>
      <xdr:rowOff>9525</xdr:rowOff>
    </xdr:from>
    <xdr:to>
      <xdr:col>35</xdr:col>
      <xdr:colOff>0</xdr:colOff>
      <xdr:row>32</xdr:row>
      <xdr:rowOff>38100</xdr:rowOff>
    </xdr:to>
    <xdr:sp>
      <xdr:nvSpPr>
        <xdr:cNvPr id="82" name="Line 91"/>
        <xdr:cNvSpPr>
          <a:spLocks/>
        </xdr:cNvSpPr>
      </xdr:nvSpPr>
      <xdr:spPr>
        <a:xfrm flipV="1">
          <a:off x="9658350" y="3562350"/>
          <a:ext cx="1466850" cy="266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12</xdr:row>
      <xdr:rowOff>161925</xdr:rowOff>
    </xdr:from>
    <xdr:to>
      <xdr:col>34</xdr:col>
      <xdr:colOff>304800</xdr:colOff>
      <xdr:row>35</xdr:row>
      <xdr:rowOff>28575</xdr:rowOff>
    </xdr:to>
    <xdr:sp>
      <xdr:nvSpPr>
        <xdr:cNvPr id="83" name="Line 92"/>
        <xdr:cNvSpPr>
          <a:spLocks/>
        </xdr:cNvSpPr>
      </xdr:nvSpPr>
      <xdr:spPr>
        <a:xfrm flipV="1">
          <a:off x="8715375" y="2543175"/>
          <a:ext cx="2400300" cy="423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142875</xdr:colOff>
      <xdr:row>12</xdr:row>
      <xdr:rowOff>161925</xdr:rowOff>
    </xdr:from>
    <xdr:to>
      <xdr:col>35</xdr:col>
      <xdr:colOff>142875</xdr:colOff>
      <xdr:row>14</xdr:row>
      <xdr:rowOff>0</xdr:rowOff>
    </xdr:to>
    <xdr:sp>
      <xdr:nvSpPr>
        <xdr:cNvPr id="84" name="Line 93"/>
        <xdr:cNvSpPr>
          <a:spLocks/>
        </xdr:cNvSpPr>
      </xdr:nvSpPr>
      <xdr:spPr>
        <a:xfrm>
          <a:off x="11268075" y="25431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161925</xdr:colOff>
      <xdr:row>18</xdr:row>
      <xdr:rowOff>152400</xdr:rowOff>
    </xdr:from>
    <xdr:to>
      <xdr:col>35</xdr:col>
      <xdr:colOff>161925</xdr:colOff>
      <xdr:row>20</xdr:row>
      <xdr:rowOff>9525</xdr:rowOff>
    </xdr:to>
    <xdr:sp>
      <xdr:nvSpPr>
        <xdr:cNvPr id="85" name="Line 94"/>
        <xdr:cNvSpPr>
          <a:spLocks/>
        </xdr:cNvSpPr>
      </xdr:nvSpPr>
      <xdr:spPr>
        <a:xfrm>
          <a:off x="11287125" y="35052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266700</xdr:colOff>
      <xdr:row>12</xdr:row>
      <xdr:rowOff>0</xdr:rowOff>
    </xdr:from>
    <xdr:to>
      <xdr:col>48</xdr:col>
      <xdr:colOff>0</xdr:colOff>
      <xdr:row>29</xdr:row>
      <xdr:rowOff>9525</xdr:rowOff>
    </xdr:to>
    <xdr:sp>
      <xdr:nvSpPr>
        <xdr:cNvPr id="86" name="Line 95"/>
        <xdr:cNvSpPr>
          <a:spLocks/>
        </xdr:cNvSpPr>
      </xdr:nvSpPr>
      <xdr:spPr>
        <a:xfrm flipV="1">
          <a:off x="13277850" y="2381250"/>
          <a:ext cx="1933575" cy="3219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6</xdr:row>
      <xdr:rowOff>152400</xdr:rowOff>
    </xdr:from>
    <xdr:to>
      <xdr:col>48</xdr:col>
      <xdr:colOff>0</xdr:colOff>
      <xdr:row>29</xdr:row>
      <xdr:rowOff>19050</xdr:rowOff>
    </xdr:to>
    <xdr:sp>
      <xdr:nvSpPr>
        <xdr:cNvPr id="87" name="Line 96"/>
        <xdr:cNvSpPr>
          <a:spLocks/>
        </xdr:cNvSpPr>
      </xdr:nvSpPr>
      <xdr:spPr>
        <a:xfrm flipV="1">
          <a:off x="11991975" y="1314450"/>
          <a:ext cx="321945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142875</xdr:colOff>
      <xdr:row>7</xdr:row>
      <xdr:rowOff>0</xdr:rowOff>
    </xdr:from>
    <xdr:to>
      <xdr:col>48</xdr:col>
      <xdr:colOff>142875</xdr:colOff>
      <xdr:row>7</xdr:row>
      <xdr:rowOff>152400</xdr:rowOff>
    </xdr:to>
    <xdr:sp>
      <xdr:nvSpPr>
        <xdr:cNvPr id="88" name="Line 97"/>
        <xdr:cNvSpPr>
          <a:spLocks/>
        </xdr:cNvSpPr>
      </xdr:nvSpPr>
      <xdr:spPr>
        <a:xfrm>
          <a:off x="15354300" y="1371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152400</xdr:colOff>
      <xdr:row>12</xdr:row>
      <xdr:rowOff>9525</xdr:rowOff>
    </xdr:from>
    <xdr:to>
      <xdr:col>48</xdr:col>
      <xdr:colOff>152400</xdr:colOff>
      <xdr:row>12</xdr:row>
      <xdr:rowOff>161925</xdr:rowOff>
    </xdr:to>
    <xdr:sp>
      <xdr:nvSpPr>
        <xdr:cNvPr id="89" name="Line 98"/>
        <xdr:cNvSpPr>
          <a:spLocks/>
        </xdr:cNvSpPr>
      </xdr:nvSpPr>
      <xdr:spPr>
        <a:xfrm>
          <a:off x="15363825" y="2390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9</xdr:row>
      <xdr:rowOff>85725</xdr:rowOff>
    </xdr:from>
    <xdr:to>
      <xdr:col>9</xdr:col>
      <xdr:colOff>200025</xdr:colOff>
      <xdr:row>9</xdr:row>
      <xdr:rowOff>85725</xdr:rowOff>
    </xdr:to>
    <xdr:sp>
      <xdr:nvSpPr>
        <xdr:cNvPr id="90" name="Line 120"/>
        <xdr:cNvSpPr>
          <a:spLocks/>
        </xdr:cNvSpPr>
      </xdr:nvSpPr>
      <xdr:spPr>
        <a:xfrm>
          <a:off x="3028950" y="190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</xdr:colOff>
      <xdr:row>35</xdr:row>
      <xdr:rowOff>161925</xdr:rowOff>
    </xdr:from>
    <xdr:to>
      <xdr:col>30</xdr:col>
      <xdr:colOff>133350</xdr:colOff>
      <xdr:row>35</xdr:row>
      <xdr:rowOff>161925</xdr:rowOff>
    </xdr:to>
    <xdr:sp>
      <xdr:nvSpPr>
        <xdr:cNvPr id="91" name="Line 152"/>
        <xdr:cNvSpPr>
          <a:spLocks/>
        </xdr:cNvSpPr>
      </xdr:nvSpPr>
      <xdr:spPr>
        <a:xfrm flipH="1">
          <a:off x="8639175" y="6915150"/>
          <a:ext cx="10477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32</xdr:row>
      <xdr:rowOff>152400</xdr:rowOff>
    </xdr:from>
    <xdr:to>
      <xdr:col>29</xdr:col>
      <xdr:colOff>304800</xdr:colOff>
      <xdr:row>35</xdr:row>
      <xdr:rowOff>171450</xdr:rowOff>
    </xdr:to>
    <xdr:sp>
      <xdr:nvSpPr>
        <xdr:cNvPr id="92" name="Line 155"/>
        <xdr:cNvSpPr>
          <a:spLocks/>
        </xdr:cNvSpPr>
      </xdr:nvSpPr>
      <xdr:spPr>
        <a:xfrm flipV="1">
          <a:off x="8610600" y="6343650"/>
          <a:ext cx="933450" cy="58102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285750</xdr:colOff>
      <xdr:row>32</xdr:row>
      <xdr:rowOff>142875</xdr:rowOff>
    </xdr:from>
    <xdr:to>
      <xdr:col>33</xdr:col>
      <xdr:colOff>114300</xdr:colOff>
      <xdr:row>32</xdr:row>
      <xdr:rowOff>142875</xdr:rowOff>
    </xdr:to>
    <xdr:sp>
      <xdr:nvSpPr>
        <xdr:cNvPr id="93" name="Line 156"/>
        <xdr:cNvSpPr>
          <a:spLocks/>
        </xdr:cNvSpPr>
      </xdr:nvSpPr>
      <xdr:spPr>
        <a:xfrm>
          <a:off x="9525000" y="6334125"/>
          <a:ext cx="10858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133350</xdr:colOff>
      <xdr:row>32</xdr:row>
      <xdr:rowOff>133350</xdr:rowOff>
    </xdr:from>
    <xdr:to>
      <xdr:col>37</xdr:col>
      <xdr:colOff>95250</xdr:colOff>
      <xdr:row>32</xdr:row>
      <xdr:rowOff>142875</xdr:rowOff>
    </xdr:to>
    <xdr:sp>
      <xdr:nvSpPr>
        <xdr:cNvPr id="94" name="Line 157"/>
        <xdr:cNvSpPr>
          <a:spLocks/>
        </xdr:cNvSpPr>
      </xdr:nvSpPr>
      <xdr:spPr>
        <a:xfrm flipV="1">
          <a:off x="10629900" y="6324600"/>
          <a:ext cx="1219200" cy="952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295275</xdr:colOff>
      <xdr:row>33</xdr:row>
      <xdr:rowOff>0</xdr:rowOff>
    </xdr:from>
    <xdr:to>
      <xdr:col>37</xdr:col>
      <xdr:colOff>104775</xdr:colOff>
      <xdr:row>35</xdr:row>
      <xdr:rowOff>38100</xdr:rowOff>
    </xdr:to>
    <xdr:sp>
      <xdr:nvSpPr>
        <xdr:cNvPr id="95" name="Line 158"/>
        <xdr:cNvSpPr>
          <a:spLocks/>
        </xdr:cNvSpPr>
      </xdr:nvSpPr>
      <xdr:spPr>
        <a:xfrm flipH="1">
          <a:off x="11106150" y="6353175"/>
          <a:ext cx="752475" cy="43815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276225</xdr:colOff>
      <xdr:row>35</xdr:row>
      <xdr:rowOff>47625</xdr:rowOff>
    </xdr:from>
    <xdr:to>
      <xdr:col>34</xdr:col>
      <xdr:colOff>295275</xdr:colOff>
      <xdr:row>37</xdr:row>
      <xdr:rowOff>190500</xdr:rowOff>
    </xdr:to>
    <xdr:sp>
      <xdr:nvSpPr>
        <xdr:cNvPr id="96" name="Line 159"/>
        <xdr:cNvSpPr>
          <a:spLocks/>
        </xdr:cNvSpPr>
      </xdr:nvSpPr>
      <xdr:spPr>
        <a:xfrm flipH="1">
          <a:off x="10144125" y="6800850"/>
          <a:ext cx="962025" cy="54292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38</xdr:row>
      <xdr:rowOff>0</xdr:rowOff>
    </xdr:from>
    <xdr:to>
      <xdr:col>31</xdr:col>
      <xdr:colOff>295275</xdr:colOff>
      <xdr:row>38</xdr:row>
      <xdr:rowOff>9525</xdr:rowOff>
    </xdr:to>
    <xdr:sp>
      <xdr:nvSpPr>
        <xdr:cNvPr id="97" name="Line 160"/>
        <xdr:cNvSpPr>
          <a:spLocks/>
        </xdr:cNvSpPr>
      </xdr:nvSpPr>
      <xdr:spPr>
        <a:xfrm flipH="1">
          <a:off x="8924925" y="7353300"/>
          <a:ext cx="1238250" cy="952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266700</xdr:colOff>
      <xdr:row>38</xdr:row>
      <xdr:rowOff>9525</xdr:rowOff>
    </xdr:from>
    <xdr:to>
      <xdr:col>28</xdr:col>
      <xdr:colOff>0</xdr:colOff>
      <xdr:row>38</xdr:row>
      <xdr:rowOff>9525</xdr:rowOff>
    </xdr:to>
    <xdr:sp>
      <xdr:nvSpPr>
        <xdr:cNvPr id="98" name="Line 161"/>
        <xdr:cNvSpPr>
          <a:spLocks/>
        </xdr:cNvSpPr>
      </xdr:nvSpPr>
      <xdr:spPr>
        <a:xfrm flipH="1">
          <a:off x="7496175" y="7362825"/>
          <a:ext cx="142875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38</xdr:row>
      <xdr:rowOff>19050</xdr:rowOff>
    </xdr:from>
    <xdr:to>
      <xdr:col>23</xdr:col>
      <xdr:colOff>266700</xdr:colOff>
      <xdr:row>38</xdr:row>
      <xdr:rowOff>19050</xdr:rowOff>
    </xdr:to>
    <xdr:sp>
      <xdr:nvSpPr>
        <xdr:cNvPr id="99" name="Line 163"/>
        <xdr:cNvSpPr>
          <a:spLocks/>
        </xdr:cNvSpPr>
      </xdr:nvSpPr>
      <xdr:spPr>
        <a:xfrm flipH="1">
          <a:off x="6391275" y="7372350"/>
          <a:ext cx="110490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</xdr:colOff>
      <xdr:row>35</xdr:row>
      <xdr:rowOff>95250</xdr:rowOff>
    </xdr:from>
    <xdr:to>
      <xdr:col>22</xdr:col>
      <xdr:colOff>161925</xdr:colOff>
      <xdr:row>38</xdr:row>
      <xdr:rowOff>0</xdr:rowOff>
    </xdr:to>
    <xdr:sp>
      <xdr:nvSpPr>
        <xdr:cNvPr id="100" name="Line 164"/>
        <xdr:cNvSpPr>
          <a:spLocks/>
        </xdr:cNvSpPr>
      </xdr:nvSpPr>
      <xdr:spPr>
        <a:xfrm flipV="1">
          <a:off x="6324600" y="6848475"/>
          <a:ext cx="752475" cy="50482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32</xdr:row>
      <xdr:rowOff>66675</xdr:rowOff>
    </xdr:from>
    <xdr:to>
      <xdr:col>25</xdr:col>
      <xdr:colOff>28575</xdr:colOff>
      <xdr:row>35</xdr:row>
      <xdr:rowOff>123825</xdr:rowOff>
    </xdr:to>
    <xdr:sp>
      <xdr:nvSpPr>
        <xdr:cNvPr id="101" name="Line 165"/>
        <xdr:cNvSpPr>
          <a:spLocks/>
        </xdr:cNvSpPr>
      </xdr:nvSpPr>
      <xdr:spPr>
        <a:xfrm flipV="1">
          <a:off x="7019925" y="6257925"/>
          <a:ext cx="990600" cy="61912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29</xdr:row>
      <xdr:rowOff>0</xdr:rowOff>
    </xdr:from>
    <xdr:to>
      <xdr:col>28</xdr:col>
      <xdr:colOff>133350</xdr:colOff>
      <xdr:row>32</xdr:row>
      <xdr:rowOff>85725</xdr:rowOff>
    </xdr:to>
    <xdr:sp>
      <xdr:nvSpPr>
        <xdr:cNvPr id="102" name="Line 166"/>
        <xdr:cNvSpPr>
          <a:spLocks/>
        </xdr:cNvSpPr>
      </xdr:nvSpPr>
      <xdr:spPr>
        <a:xfrm flipV="1">
          <a:off x="8001000" y="5591175"/>
          <a:ext cx="1057275" cy="68580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29</xdr:row>
      <xdr:rowOff>19050</xdr:rowOff>
    </xdr:from>
    <xdr:to>
      <xdr:col>32</xdr:col>
      <xdr:colOff>123825</xdr:colOff>
      <xdr:row>29</xdr:row>
      <xdr:rowOff>114300</xdr:rowOff>
    </xdr:to>
    <xdr:sp>
      <xdr:nvSpPr>
        <xdr:cNvPr id="103" name="Line 167"/>
        <xdr:cNvSpPr>
          <a:spLocks/>
        </xdr:cNvSpPr>
      </xdr:nvSpPr>
      <xdr:spPr>
        <a:xfrm>
          <a:off x="9039225" y="5610225"/>
          <a:ext cx="1266825" cy="9525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161925</xdr:colOff>
      <xdr:row>29</xdr:row>
      <xdr:rowOff>123825</xdr:rowOff>
    </xdr:from>
    <xdr:to>
      <xdr:col>36</xdr:col>
      <xdr:colOff>133350</xdr:colOff>
      <xdr:row>30</xdr:row>
      <xdr:rowOff>9525</xdr:rowOff>
    </xdr:to>
    <xdr:sp>
      <xdr:nvSpPr>
        <xdr:cNvPr id="104" name="Line 168"/>
        <xdr:cNvSpPr>
          <a:spLocks/>
        </xdr:cNvSpPr>
      </xdr:nvSpPr>
      <xdr:spPr>
        <a:xfrm>
          <a:off x="10344150" y="5715000"/>
          <a:ext cx="1228725" cy="8572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161925</xdr:colOff>
      <xdr:row>30</xdr:row>
      <xdr:rowOff>0</xdr:rowOff>
    </xdr:from>
    <xdr:to>
      <xdr:col>40</xdr:col>
      <xdr:colOff>161925</xdr:colOff>
      <xdr:row>30</xdr:row>
      <xdr:rowOff>85725</xdr:rowOff>
    </xdr:to>
    <xdr:sp>
      <xdr:nvSpPr>
        <xdr:cNvPr id="105" name="Line 169"/>
        <xdr:cNvSpPr>
          <a:spLocks/>
        </xdr:cNvSpPr>
      </xdr:nvSpPr>
      <xdr:spPr>
        <a:xfrm>
          <a:off x="11601450" y="5791200"/>
          <a:ext cx="1257300" cy="8572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66675</xdr:colOff>
      <xdr:row>22</xdr:row>
      <xdr:rowOff>95250</xdr:rowOff>
    </xdr:from>
    <xdr:to>
      <xdr:col>52</xdr:col>
      <xdr:colOff>66675</xdr:colOff>
      <xdr:row>24</xdr:row>
      <xdr:rowOff>28575</xdr:rowOff>
    </xdr:to>
    <xdr:sp>
      <xdr:nvSpPr>
        <xdr:cNvPr id="106" name="Line 173"/>
        <xdr:cNvSpPr>
          <a:spLocks/>
        </xdr:cNvSpPr>
      </xdr:nvSpPr>
      <xdr:spPr>
        <a:xfrm flipH="1">
          <a:off x="16535400" y="424815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</xdr:colOff>
      <xdr:row>22</xdr:row>
      <xdr:rowOff>361950</xdr:rowOff>
    </xdr:from>
    <xdr:to>
      <xdr:col>50</xdr:col>
      <xdr:colOff>104775</xdr:colOff>
      <xdr:row>24</xdr:row>
      <xdr:rowOff>0</xdr:rowOff>
    </xdr:to>
    <xdr:sp>
      <xdr:nvSpPr>
        <xdr:cNvPr id="107" name="Line 174"/>
        <xdr:cNvSpPr>
          <a:spLocks/>
        </xdr:cNvSpPr>
      </xdr:nvSpPr>
      <xdr:spPr>
        <a:xfrm>
          <a:off x="15535275" y="4514850"/>
          <a:ext cx="409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123825</xdr:colOff>
      <xdr:row>23</xdr:row>
      <xdr:rowOff>0</xdr:rowOff>
    </xdr:from>
    <xdr:to>
      <xdr:col>50</xdr:col>
      <xdr:colOff>104775</xdr:colOff>
      <xdr:row>24</xdr:row>
      <xdr:rowOff>9525</xdr:rowOff>
    </xdr:to>
    <xdr:sp>
      <xdr:nvSpPr>
        <xdr:cNvPr id="108" name="Line 175"/>
        <xdr:cNvSpPr>
          <a:spLocks/>
        </xdr:cNvSpPr>
      </xdr:nvSpPr>
      <xdr:spPr>
        <a:xfrm flipH="1">
          <a:off x="15335250" y="4581525"/>
          <a:ext cx="609600" cy="17145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104775</xdr:colOff>
      <xdr:row>12</xdr:row>
      <xdr:rowOff>152400</xdr:rowOff>
    </xdr:from>
    <xdr:to>
      <xdr:col>39</xdr:col>
      <xdr:colOff>38100</xdr:colOff>
      <xdr:row>13</xdr:row>
      <xdr:rowOff>152400</xdr:rowOff>
    </xdr:to>
    <xdr:sp>
      <xdr:nvSpPr>
        <xdr:cNvPr id="109" name="Line 176"/>
        <xdr:cNvSpPr>
          <a:spLocks/>
        </xdr:cNvSpPr>
      </xdr:nvSpPr>
      <xdr:spPr>
        <a:xfrm flipH="1">
          <a:off x="11858625" y="2533650"/>
          <a:ext cx="5619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123825</xdr:colOff>
      <xdr:row>12</xdr:row>
      <xdr:rowOff>152400</xdr:rowOff>
    </xdr:from>
    <xdr:to>
      <xdr:col>39</xdr:col>
      <xdr:colOff>104775</xdr:colOff>
      <xdr:row>13</xdr:row>
      <xdr:rowOff>152400</xdr:rowOff>
    </xdr:to>
    <xdr:sp>
      <xdr:nvSpPr>
        <xdr:cNvPr id="110" name="Line 177"/>
        <xdr:cNvSpPr>
          <a:spLocks/>
        </xdr:cNvSpPr>
      </xdr:nvSpPr>
      <xdr:spPr>
        <a:xfrm>
          <a:off x="11877675" y="2533650"/>
          <a:ext cx="60960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95250</xdr:colOff>
      <xdr:row>12</xdr:row>
      <xdr:rowOff>142875</xdr:rowOff>
    </xdr:from>
    <xdr:to>
      <xdr:col>41</xdr:col>
      <xdr:colOff>95250</xdr:colOff>
      <xdr:row>14</xdr:row>
      <xdr:rowOff>66675</xdr:rowOff>
    </xdr:to>
    <xdr:sp>
      <xdr:nvSpPr>
        <xdr:cNvPr id="111" name="Line 178"/>
        <xdr:cNvSpPr>
          <a:spLocks/>
        </xdr:cNvSpPr>
      </xdr:nvSpPr>
      <xdr:spPr>
        <a:xfrm>
          <a:off x="13106400" y="252412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76200</xdr:colOff>
      <xdr:row>18</xdr:row>
      <xdr:rowOff>152400</xdr:rowOff>
    </xdr:from>
    <xdr:to>
      <xdr:col>39</xdr:col>
      <xdr:colOff>114300</xdr:colOff>
      <xdr:row>20</xdr:row>
      <xdr:rowOff>19050</xdr:rowOff>
    </xdr:to>
    <xdr:sp>
      <xdr:nvSpPr>
        <xdr:cNvPr id="112" name="Line 179"/>
        <xdr:cNvSpPr>
          <a:spLocks/>
        </xdr:cNvSpPr>
      </xdr:nvSpPr>
      <xdr:spPr>
        <a:xfrm>
          <a:off x="11830050" y="3505200"/>
          <a:ext cx="6667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123825</xdr:colOff>
      <xdr:row>19</xdr:row>
      <xdr:rowOff>0</xdr:rowOff>
    </xdr:from>
    <xdr:to>
      <xdr:col>39</xdr:col>
      <xdr:colOff>76200</xdr:colOff>
      <xdr:row>20</xdr:row>
      <xdr:rowOff>19050</xdr:rowOff>
    </xdr:to>
    <xdr:sp>
      <xdr:nvSpPr>
        <xdr:cNvPr id="113" name="Line 180"/>
        <xdr:cNvSpPr>
          <a:spLocks/>
        </xdr:cNvSpPr>
      </xdr:nvSpPr>
      <xdr:spPr>
        <a:xfrm flipH="1">
          <a:off x="11877675" y="3552825"/>
          <a:ext cx="5810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104775</xdr:colOff>
      <xdr:row>18</xdr:row>
      <xdr:rowOff>76200</xdr:rowOff>
    </xdr:from>
    <xdr:to>
      <xdr:col>41</xdr:col>
      <xdr:colOff>104775</xdr:colOff>
      <xdr:row>20</xdr:row>
      <xdr:rowOff>28575</xdr:rowOff>
    </xdr:to>
    <xdr:sp>
      <xdr:nvSpPr>
        <xdr:cNvPr id="114" name="Line 181"/>
        <xdr:cNvSpPr>
          <a:spLocks/>
        </xdr:cNvSpPr>
      </xdr:nvSpPr>
      <xdr:spPr>
        <a:xfrm>
          <a:off x="13115925" y="34290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76200</xdr:colOff>
      <xdr:row>16</xdr:row>
      <xdr:rowOff>133350</xdr:rowOff>
    </xdr:from>
    <xdr:to>
      <xdr:col>52</xdr:col>
      <xdr:colOff>142875</xdr:colOff>
      <xdr:row>18</xdr:row>
      <xdr:rowOff>19050</xdr:rowOff>
    </xdr:to>
    <xdr:sp>
      <xdr:nvSpPr>
        <xdr:cNvPr id="115" name="Line 182"/>
        <xdr:cNvSpPr>
          <a:spLocks/>
        </xdr:cNvSpPr>
      </xdr:nvSpPr>
      <xdr:spPr>
        <a:xfrm>
          <a:off x="15916275" y="3162300"/>
          <a:ext cx="6953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114300</xdr:colOff>
      <xdr:row>16</xdr:row>
      <xdr:rowOff>152400</xdr:rowOff>
    </xdr:from>
    <xdr:to>
      <xdr:col>52</xdr:col>
      <xdr:colOff>66675</xdr:colOff>
      <xdr:row>18</xdr:row>
      <xdr:rowOff>9525</xdr:rowOff>
    </xdr:to>
    <xdr:sp>
      <xdr:nvSpPr>
        <xdr:cNvPr id="116" name="Line 183"/>
        <xdr:cNvSpPr>
          <a:spLocks/>
        </xdr:cNvSpPr>
      </xdr:nvSpPr>
      <xdr:spPr>
        <a:xfrm flipH="1">
          <a:off x="15954375" y="3181350"/>
          <a:ext cx="5810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76200</xdr:colOff>
      <xdr:row>16</xdr:row>
      <xdr:rowOff>114300</xdr:rowOff>
    </xdr:from>
    <xdr:to>
      <xdr:col>54</xdr:col>
      <xdr:colOff>76200</xdr:colOff>
      <xdr:row>18</xdr:row>
      <xdr:rowOff>95250</xdr:rowOff>
    </xdr:to>
    <xdr:sp>
      <xdr:nvSpPr>
        <xdr:cNvPr id="117" name="Line 184"/>
        <xdr:cNvSpPr>
          <a:spLocks/>
        </xdr:cNvSpPr>
      </xdr:nvSpPr>
      <xdr:spPr>
        <a:xfrm>
          <a:off x="17173575" y="31432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104775</xdr:colOff>
      <xdr:row>29</xdr:row>
      <xdr:rowOff>0</xdr:rowOff>
    </xdr:from>
    <xdr:to>
      <xdr:col>49</xdr:col>
      <xdr:colOff>66675</xdr:colOff>
      <xdr:row>32</xdr:row>
      <xdr:rowOff>0</xdr:rowOff>
    </xdr:to>
    <xdr:sp>
      <xdr:nvSpPr>
        <xdr:cNvPr id="118" name="Line 185"/>
        <xdr:cNvSpPr>
          <a:spLocks/>
        </xdr:cNvSpPr>
      </xdr:nvSpPr>
      <xdr:spPr>
        <a:xfrm>
          <a:off x="15001875" y="5591175"/>
          <a:ext cx="59055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66675</xdr:colOff>
      <xdr:row>28</xdr:row>
      <xdr:rowOff>152400</xdr:rowOff>
    </xdr:from>
    <xdr:to>
      <xdr:col>49</xdr:col>
      <xdr:colOff>85725</xdr:colOff>
      <xdr:row>31</xdr:row>
      <xdr:rowOff>190500</xdr:rowOff>
    </xdr:to>
    <xdr:sp>
      <xdr:nvSpPr>
        <xdr:cNvPr id="119" name="Line 186"/>
        <xdr:cNvSpPr>
          <a:spLocks/>
        </xdr:cNvSpPr>
      </xdr:nvSpPr>
      <xdr:spPr>
        <a:xfrm flipH="1">
          <a:off x="14963775" y="5581650"/>
          <a:ext cx="64770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57150</xdr:colOff>
      <xdr:row>28</xdr:row>
      <xdr:rowOff>152400</xdr:rowOff>
    </xdr:from>
    <xdr:to>
      <xdr:col>51</xdr:col>
      <xdr:colOff>57150</xdr:colOff>
      <xdr:row>32</xdr:row>
      <xdr:rowOff>9525</xdr:rowOff>
    </xdr:to>
    <xdr:sp>
      <xdr:nvSpPr>
        <xdr:cNvPr id="120" name="Line 187"/>
        <xdr:cNvSpPr>
          <a:spLocks/>
        </xdr:cNvSpPr>
      </xdr:nvSpPr>
      <xdr:spPr>
        <a:xfrm>
          <a:off x="16211550" y="558165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104775</xdr:colOff>
      <xdr:row>35</xdr:row>
      <xdr:rowOff>190500</xdr:rowOff>
    </xdr:from>
    <xdr:to>
      <xdr:col>46</xdr:col>
      <xdr:colOff>104775</xdr:colOff>
      <xdr:row>38</xdr:row>
      <xdr:rowOff>152400</xdr:rowOff>
    </xdr:to>
    <xdr:sp>
      <xdr:nvSpPr>
        <xdr:cNvPr id="121" name="Line 188"/>
        <xdr:cNvSpPr>
          <a:spLocks/>
        </xdr:cNvSpPr>
      </xdr:nvSpPr>
      <xdr:spPr>
        <a:xfrm>
          <a:off x="14058900" y="6943725"/>
          <a:ext cx="6286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142875</xdr:colOff>
      <xdr:row>36</xdr:row>
      <xdr:rowOff>0</xdr:rowOff>
    </xdr:from>
    <xdr:to>
      <xdr:col>46</xdr:col>
      <xdr:colOff>114300</xdr:colOff>
      <xdr:row>39</xdr:row>
      <xdr:rowOff>28575</xdr:rowOff>
    </xdr:to>
    <xdr:sp>
      <xdr:nvSpPr>
        <xdr:cNvPr id="122" name="Line 189"/>
        <xdr:cNvSpPr>
          <a:spLocks/>
        </xdr:cNvSpPr>
      </xdr:nvSpPr>
      <xdr:spPr>
        <a:xfrm flipH="1">
          <a:off x="14097000" y="6953250"/>
          <a:ext cx="6000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35</xdr:row>
      <xdr:rowOff>180975</xdr:rowOff>
    </xdr:from>
    <xdr:to>
      <xdr:col>48</xdr:col>
      <xdr:colOff>85725</xdr:colOff>
      <xdr:row>39</xdr:row>
      <xdr:rowOff>0</xdr:rowOff>
    </xdr:to>
    <xdr:sp>
      <xdr:nvSpPr>
        <xdr:cNvPr id="123" name="Line 190"/>
        <xdr:cNvSpPr>
          <a:spLocks/>
        </xdr:cNvSpPr>
      </xdr:nvSpPr>
      <xdr:spPr>
        <a:xfrm>
          <a:off x="15297150" y="693420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43</xdr:row>
      <xdr:rowOff>9525</xdr:rowOff>
    </xdr:from>
    <xdr:to>
      <xdr:col>48</xdr:col>
      <xdr:colOff>85725</xdr:colOff>
      <xdr:row>48</xdr:row>
      <xdr:rowOff>0</xdr:rowOff>
    </xdr:to>
    <xdr:sp>
      <xdr:nvSpPr>
        <xdr:cNvPr id="124" name="Line 191"/>
        <xdr:cNvSpPr>
          <a:spLocks/>
        </xdr:cNvSpPr>
      </xdr:nvSpPr>
      <xdr:spPr>
        <a:xfrm>
          <a:off x="15297150" y="81724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95250</xdr:colOff>
      <xdr:row>43</xdr:row>
      <xdr:rowOff>0</xdr:rowOff>
    </xdr:from>
    <xdr:to>
      <xdr:col>46</xdr:col>
      <xdr:colOff>104775</xdr:colOff>
      <xdr:row>47</xdr:row>
      <xdr:rowOff>142875</xdr:rowOff>
    </xdr:to>
    <xdr:sp>
      <xdr:nvSpPr>
        <xdr:cNvPr id="125" name="Line 192"/>
        <xdr:cNvSpPr>
          <a:spLocks/>
        </xdr:cNvSpPr>
      </xdr:nvSpPr>
      <xdr:spPr>
        <a:xfrm flipH="1">
          <a:off x="14049375" y="8162925"/>
          <a:ext cx="63817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104775</xdr:colOff>
      <xdr:row>43</xdr:row>
      <xdr:rowOff>0</xdr:rowOff>
    </xdr:from>
    <xdr:to>
      <xdr:col>46</xdr:col>
      <xdr:colOff>104775</xdr:colOff>
      <xdr:row>48</xdr:row>
      <xdr:rowOff>0</xdr:rowOff>
    </xdr:to>
    <xdr:sp>
      <xdr:nvSpPr>
        <xdr:cNvPr id="126" name="Line 193"/>
        <xdr:cNvSpPr>
          <a:spLocks/>
        </xdr:cNvSpPr>
      </xdr:nvSpPr>
      <xdr:spPr>
        <a:xfrm>
          <a:off x="14058900" y="8162925"/>
          <a:ext cx="62865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76200</xdr:colOff>
      <xdr:row>42</xdr:row>
      <xdr:rowOff>142875</xdr:rowOff>
    </xdr:from>
    <xdr:to>
      <xdr:col>37</xdr:col>
      <xdr:colOff>85725</xdr:colOff>
      <xdr:row>47</xdr:row>
      <xdr:rowOff>114300</xdr:rowOff>
    </xdr:to>
    <xdr:sp>
      <xdr:nvSpPr>
        <xdr:cNvPr id="127" name="Line 194"/>
        <xdr:cNvSpPr>
          <a:spLocks/>
        </xdr:cNvSpPr>
      </xdr:nvSpPr>
      <xdr:spPr>
        <a:xfrm>
          <a:off x="11201400" y="8143875"/>
          <a:ext cx="6381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42</xdr:row>
      <xdr:rowOff>142875</xdr:rowOff>
    </xdr:from>
    <xdr:to>
      <xdr:col>37</xdr:col>
      <xdr:colOff>85725</xdr:colOff>
      <xdr:row>48</xdr:row>
      <xdr:rowOff>28575</xdr:rowOff>
    </xdr:to>
    <xdr:sp>
      <xdr:nvSpPr>
        <xdr:cNvPr id="128" name="Line 195"/>
        <xdr:cNvSpPr>
          <a:spLocks/>
        </xdr:cNvSpPr>
      </xdr:nvSpPr>
      <xdr:spPr>
        <a:xfrm flipH="1">
          <a:off x="11220450" y="8143875"/>
          <a:ext cx="6191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42</xdr:row>
      <xdr:rowOff>133350</xdr:rowOff>
    </xdr:from>
    <xdr:to>
      <xdr:col>39</xdr:col>
      <xdr:colOff>85725</xdr:colOff>
      <xdr:row>47</xdr:row>
      <xdr:rowOff>123825</xdr:rowOff>
    </xdr:to>
    <xdr:sp>
      <xdr:nvSpPr>
        <xdr:cNvPr id="129" name="Line 196"/>
        <xdr:cNvSpPr>
          <a:spLocks/>
        </xdr:cNvSpPr>
      </xdr:nvSpPr>
      <xdr:spPr>
        <a:xfrm>
          <a:off x="12468225" y="81343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28</xdr:row>
      <xdr:rowOff>0</xdr:rowOff>
    </xdr:from>
    <xdr:to>
      <xdr:col>16</xdr:col>
      <xdr:colOff>57150</xdr:colOff>
      <xdr:row>31</xdr:row>
      <xdr:rowOff>123825</xdr:rowOff>
    </xdr:to>
    <xdr:sp>
      <xdr:nvSpPr>
        <xdr:cNvPr id="130" name="Line 197"/>
        <xdr:cNvSpPr>
          <a:spLocks/>
        </xdr:cNvSpPr>
      </xdr:nvSpPr>
      <xdr:spPr>
        <a:xfrm>
          <a:off x="4476750" y="5429250"/>
          <a:ext cx="609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304800</xdr:colOff>
      <xdr:row>28</xdr:row>
      <xdr:rowOff>28575</xdr:rowOff>
    </xdr:from>
    <xdr:to>
      <xdr:col>17</xdr:col>
      <xdr:colOff>304800</xdr:colOff>
      <xdr:row>31</xdr:row>
      <xdr:rowOff>123825</xdr:rowOff>
    </xdr:to>
    <xdr:sp>
      <xdr:nvSpPr>
        <xdr:cNvPr id="131" name="Line 198"/>
        <xdr:cNvSpPr>
          <a:spLocks/>
        </xdr:cNvSpPr>
      </xdr:nvSpPr>
      <xdr:spPr>
        <a:xfrm>
          <a:off x="5648325" y="54578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28</xdr:row>
      <xdr:rowOff>9525</xdr:rowOff>
    </xdr:from>
    <xdr:to>
      <xdr:col>16</xdr:col>
      <xdr:colOff>66675</xdr:colOff>
      <xdr:row>31</xdr:row>
      <xdr:rowOff>142875</xdr:rowOff>
    </xdr:to>
    <xdr:sp>
      <xdr:nvSpPr>
        <xdr:cNvPr id="132" name="Line 199"/>
        <xdr:cNvSpPr>
          <a:spLocks/>
        </xdr:cNvSpPr>
      </xdr:nvSpPr>
      <xdr:spPr>
        <a:xfrm flipH="1">
          <a:off x="4524375" y="5438775"/>
          <a:ext cx="5715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17</xdr:row>
      <xdr:rowOff>9525</xdr:rowOff>
    </xdr:from>
    <xdr:to>
      <xdr:col>27</xdr:col>
      <xdr:colOff>66675</xdr:colOff>
      <xdr:row>20</xdr:row>
      <xdr:rowOff>104775</xdr:rowOff>
    </xdr:to>
    <xdr:sp>
      <xdr:nvSpPr>
        <xdr:cNvPr id="133" name="Line 200"/>
        <xdr:cNvSpPr>
          <a:spLocks/>
        </xdr:cNvSpPr>
      </xdr:nvSpPr>
      <xdr:spPr>
        <a:xfrm>
          <a:off x="8677275" y="32004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17</xdr:row>
      <xdr:rowOff>9525</xdr:rowOff>
    </xdr:from>
    <xdr:to>
      <xdr:col>29</xdr:col>
      <xdr:colOff>85725</xdr:colOff>
      <xdr:row>21</xdr:row>
      <xdr:rowOff>0</xdr:rowOff>
    </xdr:to>
    <xdr:sp>
      <xdr:nvSpPr>
        <xdr:cNvPr id="134" name="Line 201"/>
        <xdr:cNvSpPr>
          <a:spLocks/>
        </xdr:cNvSpPr>
      </xdr:nvSpPr>
      <xdr:spPr>
        <a:xfrm>
          <a:off x="9324975" y="3200400"/>
          <a:ext cx="0" cy="752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66675</xdr:colOff>
      <xdr:row>17</xdr:row>
      <xdr:rowOff>38100</xdr:rowOff>
    </xdr:from>
    <xdr:to>
      <xdr:col>31</xdr:col>
      <xdr:colOff>66675</xdr:colOff>
      <xdr:row>20</xdr:row>
      <xdr:rowOff>104775</xdr:rowOff>
    </xdr:to>
    <xdr:sp>
      <xdr:nvSpPr>
        <xdr:cNvPr id="135" name="Line 202"/>
        <xdr:cNvSpPr>
          <a:spLocks/>
        </xdr:cNvSpPr>
      </xdr:nvSpPr>
      <xdr:spPr>
        <a:xfrm>
          <a:off x="9934575" y="3228975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47625</xdr:colOff>
      <xdr:row>4</xdr:row>
      <xdr:rowOff>0</xdr:rowOff>
    </xdr:from>
    <xdr:to>
      <xdr:col>38</xdr:col>
      <xdr:colOff>47625</xdr:colOff>
      <xdr:row>8</xdr:row>
      <xdr:rowOff>0</xdr:rowOff>
    </xdr:to>
    <xdr:sp>
      <xdr:nvSpPr>
        <xdr:cNvPr id="136" name="Line 203"/>
        <xdr:cNvSpPr>
          <a:spLocks/>
        </xdr:cNvSpPr>
      </xdr:nvSpPr>
      <xdr:spPr>
        <a:xfrm>
          <a:off x="12115800" y="647700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4</xdr:row>
      <xdr:rowOff>0</xdr:rowOff>
    </xdr:from>
    <xdr:to>
      <xdr:col>40</xdr:col>
      <xdr:colOff>104775</xdr:colOff>
      <xdr:row>7</xdr:row>
      <xdr:rowOff>152400</xdr:rowOff>
    </xdr:to>
    <xdr:sp>
      <xdr:nvSpPr>
        <xdr:cNvPr id="137" name="Line 204"/>
        <xdr:cNvSpPr>
          <a:spLocks/>
        </xdr:cNvSpPr>
      </xdr:nvSpPr>
      <xdr:spPr>
        <a:xfrm>
          <a:off x="12801600" y="6477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104775</xdr:colOff>
      <xdr:row>4</xdr:row>
      <xdr:rowOff>9525</xdr:rowOff>
    </xdr:from>
    <xdr:to>
      <xdr:col>42</xdr:col>
      <xdr:colOff>104775</xdr:colOff>
      <xdr:row>7</xdr:row>
      <xdr:rowOff>133350</xdr:rowOff>
    </xdr:to>
    <xdr:sp>
      <xdr:nvSpPr>
        <xdr:cNvPr id="138" name="Line 205"/>
        <xdr:cNvSpPr>
          <a:spLocks/>
        </xdr:cNvSpPr>
      </xdr:nvSpPr>
      <xdr:spPr>
        <a:xfrm>
          <a:off x="13430250" y="657225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95250</xdr:colOff>
      <xdr:row>7</xdr:row>
      <xdr:rowOff>19050</xdr:rowOff>
    </xdr:from>
    <xdr:to>
      <xdr:col>50</xdr:col>
      <xdr:colOff>95250</xdr:colOff>
      <xdr:row>8</xdr:row>
      <xdr:rowOff>57150</xdr:rowOff>
    </xdr:to>
    <xdr:sp>
      <xdr:nvSpPr>
        <xdr:cNvPr id="139" name="Line 206"/>
        <xdr:cNvSpPr>
          <a:spLocks/>
        </xdr:cNvSpPr>
      </xdr:nvSpPr>
      <xdr:spPr>
        <a:xfrm>
          <a:off x="15935325" y="13906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95250</xdr:colOff>
      <xdr:row>7</xdr:row>
      <xdr:rowOff>9525</xdr:rowOff>
    </xdr:from>
    <xdr:to>
      <xdr:col>52</xdr:col>
      <xdr:colOff>95250</xdr:colOff>
      <xdr:row>8</xdr:row>
      <xdr:rowOff>66675</xdr:rowOff>
    </xdr:to>
    <xdr:sp>
      <xdr:nvSpPr>
        <xdr:cNvPr id="140" name="Line 207"/>
        <xdr:cNvSpPr>
          <a:spLocks/>
        </xdr:cNvSpPr>
      </xdr:nvSpPr>
      <xdr:spPr>
        <a:xfrm>
          <a:off x="16563975" y="13811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66675</xdr:colOff>
      <xdr:row>7</xdr:row>
      <xdr:rowOff>9525</xdr:rowOff>
    </xdr:from>
    <xdr:to>
      <xdr:col>54</xdr:col>
      <xdr:colOff>66675</xdr:colOff>
      <xdr:row>8</xdr:row>
      <xdr:rowOff>28575</xdr:rowOff>
    </xdr:to>
    <xdr:sp>
      <xdr:nvSpPr>
        <xdr:cNvPr id="141" name="Line 208"/>
        <xdr:cNvSpPr>
          <a:spLocks/>
        </xdr:cNvSpPr>
      </xdr:nvSpPr>
      <xdr:spPr>
        <a:xfrm>
          <a:off x="17164050" y="138112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57150</xdr:colOff>
      <xdr:row>11</xdr:row>
      <xdr:rowOff>152400</xdr:rowOff>
    </xdr:from>
    <xdr:to>
      <xdr:col>50</xdr:col>
      <xdr:colOff>57150</xdr:colOff>
      <xdr:row>13</xdr:row>
      <xdr:rowOff>38100</xdr:rowOff>
    </xdr:to>
    <xdr:sp>
      <xdr:nvSpPr>
        <xdr:cNvPr id="142" name="Line 209"/>
        <xdr:cNvSpPr>
          <a:spLocks/>
        </xdr:cNvSpPr>
      </xdr:nvSpPr>
      <xdr:spPr>
        <a:xfrm>
          <a:off x="15897225" y="23717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85725</xdr:colOff>
      <xdr:row>11</xdr:row>
      <xdr:rowOff>9525</xdr:rowOff>
    </xdr:from>
    <xdr:to>
      <xdr:col>52</xdr:col>
      <xdr:colOff>85725</xdr:colOff>
      <xdr:row>13</xdr:row>
      <xdr:rowOff>28575</xdr:rowOff>
    </xdr:to>
    <xdr:sp>
      <xdr:nvSpPr>
        <xdr:cNvPr id="143" name="Line 210"/>
        <xdr:cNvSpPr>
          <a:spLocks/>
        </xdr:cNvSpPr>
      </xdr:nvSpPr>
      <xdr:spPr>
        <a:xfrm>
          <a:off x="16554450" y="22288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47625</xdr:colOff>
      <xdr:row>11</xdr:row>
      <xdr:rowOff>38100</xdr:rowOff>
    </xdr:from>
    <xdr:to>
      <xdr:col>54</xdr:col>
      <xdr:colOff>47625</xdr:colOff>
      <xdr:row>13</xdr:row>
      <xdr:rowOff>9525</xdr:rowOff>
    </xdr:to>
    <xdr:sp>
      <xdr:nvSpPr>
        <xdr:cNvPr id="144" name="Line 211"/>
        <xdr:cNvSpPr>
          <a:spLocks/>
        </xdr:cNvSpPr>
      </xdr:nvSpPr>
      <xdr:spPr>
        <a:xfrm>
          <a:off x="17145000" y="22574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33</xdr:row>
      <xdr:rowOff>152400</xdr:rowOff>
    </xdr:from>
    <xdr:to>
      <xdr:col>3</xdr:col>
      <xdr:colOff>209550</xdr:colOff>
      <xdr:row>36</xdr:row>
      <xdr:rowOff>76200</xdr:rowOff>
    </xdr:to>
    <xdr:sp>
      <xdr:nvSpPr>
        <xdr:cNvPr id="145" name="Line 218"/>
        <xdr:cNvSpPr>
          <a:spLocks/>
        </xdr:cNvSpPr>
      </xdr:nvSpPr>
      <xdr:spPr>
        <a:xfrm flipH="1">
          <a:off x="1152525" y="65055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36</xdr:row>
      <xdr:rowOff>76200</xdr:rowOff>
    </xdr:from>
    <xdr:to>
      <xdr:col>6</xdr:col>
      <xdr:colOff>142875</xdr:colOff>
      <xdr:row>36</xdr:row>
      <xdr:rowOff>76200</xdr:rowOff>
    </xdr:to>
    <xdr:sp>
      <xdr:nvSpPr>
        <xdr:cNvPr id="146" name="Line 219"/>
        <xdr:cNvSpPr>
          <a:spLocks/>
        </xdr:cNvSpPr>
      </xdr:nvSpPr>
      <xdr:spPr>
        <a:xfrm>
          <a:off x="1152525" y="7029450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34</xdr:row>
      <xdr:rowOff>85725</xdr:rowOff>
    </xdr:from>
    <xdr:to>
      <xdr:col>6</xdr:col>
      <xdr:colOff>142875</xdr:colOff>
      <xdr:row>36</xdr:row>
      <xdr:rowOff>66675</xdr:rowOff>
    </xdr:to>
    <xdr:sp>
      <xdr:nvSpPr>
        <xdr:cNvPr id="147" name="Line 220"/>
        <xdr:cNvSpPr>
          <a:spLocks/>
        </xdr:cNvSpPr>
      </xdr:nvSpPr>
      <xdr:spPr>
        <a:xfrm flipV="1">
          <a:off x="2028825" y="66389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34</xdr:row>
      <xdr:rowOff>85725</xdr:rowOff>
    </xdr:from>
    <xdr:to>
      <xdr:col>6</xdr:col>
      <xdr:colOff>142875</xdr:colOff>
      <xdr:row>34</xdr:row>
      <xdr:rowOff>85725</xdr:rowOff>
    </xdr:to>
    <xdr:sp>
      <xdr:nvSpPr>
        <xdr:cNvPr id="148" name="Line 221"/>
        <xdr:cNvSpPr>
          <a:spLocks/>
        </xdr:cNvSpPr>
      </xdr:nvSpPr>
      <xdr:spPr>
        <a:xfrm flipH="1">
          <a:off x="1457325" y="66389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34</xdr:row>
      <xdr:rowOff>85725</xdr:rowOff>
    </xdr:from>
    <xdr:to>
      <xdr:col>4</xdr:col>
      <xdr:colOff>200025</xdr:colOff>
      <xdr:row>35</xdr:row>
      <xdr:rowOff>123825</xdr:rowOff>
    </xdr:to>
    <xdr:sp>
      <xdr:nvSpPr>
        <xdr:cNvPr id="149" name="Line 222"/>
        <xdr:cNvSpPr>
          <a:spLocks/>
        </xdr:cNvSpPr>
      </xdr:nvSpPr>
      <xdr:spPr>
        <a:xfrm>
          <a:off x="1457325" y="66389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33</xdr:row>
      <xdr:rowOff>152400</xdr:rowOff>
    </xdr:from>
    <xdr:to>
      <xdr:col>6</xdr:col>
      <xdr:colOff>219075</xdr:colOff>
      <xdr:row>33</xdr:row>
      <xdr:rowOff>152400</xdr:rowOff>
    </xdr:to>
    <xdr:sp>
      <xdr:nvSpPr>
        <xdr:cNvPr id="150" name="Line 223"/>
        <xdr:cNvSpPr>
          <a:spLocks/>
        </xdr:cNvSpPr>
      </xdr:nvSpPr>
      <xdr:spPr>
        <a:xfrm flipH="1">
          <a:off x="1152525" y="65055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123825</xdr:rowOff>
    </xdr:from>
    <xdr:to>
      <xdr:col>5</xdr:col>
      <xdr:colOff>171450</xdr:colOff>
      <xdr:row>35</xdr:row>
      <xdr:rowOff>123825</xdr:rowOff>
    </xdr:to>
    <xdr:sp>
      <xdr:nvSpPr>
        <xdr:cNvPr id="151" name="Line 224"/>
        <xdr:cNvSpPr>
          <a:spLocks/>
        </xdr:cNvSpPr>
      </xdr:nvSpPr>
      <xdr:spPr>
        <a:xfrm>
          <a:off x="1457325" y="68770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20</xdr:row>
      <xdr:rowOff>76200</xdr:rowOff>
    </xdr:from>
    <xdr:to>
      <xdr:col>13</xdr:col>
      <xdr:colOff>257175</xdr:colOff>
      <xdr:row>20</xdr:row>
      <xdr:rowOff>76200</xdr:rowOff>
    </xdr:to>
    <xdr:sp>
      <xdr:nvSpPr>
        <xdr:cNvPr id="152" name="Line 225"/>
        <xdr:cNvSpPr>
          <a:spLocks/>
        </xdr:cNvSpPr>
      </xdr:nvSpPr>
      <xdr:spPr>
        <a:xfrm flipH="1">
          <a:off x="3857625" y="38290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19</xdr:row>
      <xdr:rowOff>47625</xdr:rowOff>
    </xdr:from>
    <xdr:to>
      <xdr:col>12</xdr:col>
      <xdr:colOff>76200</xdr:colOff>
      <xdr:row>20</xdr:row>
      <xdr:rowOff>76200</xdr:rowOff>
    </xdr:to>
    <xdr:sp>
      <xdr:nvSpPr>
        <xdr:cNvPr id="153" name="Line 226"/>
        <xdr:cNvSpPr>
          <a:spLocks/>
        </xdr:cNvSpPr>
      </xdr:nvSpPr>
      <xdr:spPr>
        <a:xfrm flipV="1">
          <a:off x="3848100" y="36004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19</xdr:row>
      <xdr:rowOff>47625</xdr:rowOff>
    </xdr:from>
    <xdr:to>
      <xdr:col>13</xdr:col>
      <xdr:colOff>152400</xdr:colOff>
      <xdr:row>19</xdr:row>
      <xdr:rowOff>47625</xdr:rowOff>
    </xdr:to>
    <xdr:sp>
      <xdr:nvSpPr>
        <xdr:cNvPr id="154" name="Line 227"/>
        <xdr:cNvSpPr>
          <a:spLocks/>
        </xdr:cNvSpPr>
      </xdr:nvSpPr>
      <xdr:spPr>
        <a:xfrm>
          <a:off x="3848100" y="36004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18</xdr:row>
      <xdr:rowOff>114300</xdr:rowOff>
    </xdr:from>
    <xdr:to>
      <xdr:col>11</xdr:col>
      <xdr:colOff>123825</xdr:colOff>
      <xdr:row>21</xdr:row>
      <xdr:rowOff>133350</xdr:rowOff>
    </xdr:to>
    <xdr:sp>
      <xdr:nvSpPr>
        <xdr:cNvPr id="155" name="Line 228"/>
        <xdr:cNvSpPr>
          <a:spLocks/>
        </xdr:cNvSpPr>
      </xdr:nvSpPr>
      <xdr:spPr>
        <a:xfrm flipV="1">
          <a:off x="3581400" y="34671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18</xdr:row>
      <xdr:rowOff>114300</xdr:rowOff>
    </xdr:from>
    <xdr:to>
      <xdr:col>14</xdr:col>
      <xdr:colOff>228600</xdr:colOff>
      <xdr:row>18</xdr:row>
      <xdr:rowOff>114300</xdr:rowOff>
    </xdr:to>
    <xdr:sp>
      <xdr:nvSpPr>
        <xdr:cNvPr id="156" name="Line 229"/>
        <xdr:cNvSpPr>
          <a:spLocks/>
        </xdr:cNvSpPr>
      </xdr:nvSpPr>
      <xdr:spPr>
        <a:xfrm>
          <a:off x="3590925" y="34671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18</xdr:row>
      <xdr:rowOff>104775</xdr:rowOff>
    </xdr:from>
    <xdr:to>
      <xdr:col>14</xdr:col>
      <xdr:colOff>238125</xdr:colOff>
      <xdr:row>21</xdr:row>
      <xdr:rowOff>66675</xdr:rowOff>
    </xdr:to>
    <xdr:sp>
      <xdr:nvSpPr>
        <xdr:cNvPr id="157" name="Line 230"/>
        <xdr:cNvSpPr>
          <a:spLocks/>
        </xdr:cNvSpPr>
      </xdr:nvSpPr>
      <xdr:spPr>
        <a:xfrm flipH="1">
          <a:off x="4629150" y="3457575"/>
          <a:ext cx="95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21</xdr:row>
      <xdr:rowOff>66675</xdr:rowOff>
    </xdr:from>
    <xdr:to>
      <xdr:col>14</xdr:col>
      <xdr:colOff>228600</xdr:colOff>
      <xdr:row>21</xdr:row>
      <xdr:rowOff>66675</xdr:rowOff>
    </xdr:to>
    <xdr:sp>
      <xdr:nvSpPr>
        <xdr:cNvPr id="158" name="Line 231"/>
        <xdr:cNvSpPr>
          <a:spLocks/>
        </xdr:cNvSpPr>
      </xdr:nvSpPr>
      <xdr:spPr>
        <a:xfrm flipH="1">
          <a:off x="3981450" y="40195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19</xdr:row>
      <xdr:rowOff>66675</xdr:rowOff>
    </xdr:from>
    <xdr:to>
      <xdr:col>18</xdr:col>
      <xdr:colOff>190500</xdr:colOff>
      <xdr:row>20</xdr:row>
      <xdr:rowOff>76200</xdr:rowOff>
    </xdr:to>
    <xdr:sp>
      <xdr:nvSpPr>
        <xdr:cNvPr id="159" name="Line 232"/>
        <xdr:cNvSpPr>
          <a:spLocks/>
        </xdr:cNvSpPr>
      </xdr:nvSpPr>
      <xdr:spPr>
        <a:xfrm flipV="1">
          <a:off x="5848350" y="36195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19</xdr:row>
      <xdr:rowOff>66675</xdr:rowOff>
    </xdr:from>
    <xdr:to>
      <xdr:col>18</xdr:col>
      <xdr:colOff>190500</xdr:colOff>
      <xdr:row>19</xdr:row>
      <xdr:rowOff>66675</xdr:rowOff>
    </xdr:to>
    <xdr:sp>
      <xdr:nvSpPr>
        <xdr:cNvPr id="160" name="Line 233"/>
        <xdr:cNvSpPr>
          <a:spLocks/>
        </xdr:cNvSpPr>
      </xdr:nvSpPr>
      <xdr:spPr>
        <a:xfrm flipH="1">
          <a:off x="5476875" y="36195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19</xdr:row>
      <xdr:rowOff>66675</xdr:rowOff>
    </xdr:from>
    <xdr:to>
      <xdr:col>17</xdr:col>
      <xdr:colOff>133350</xdr:colOff>
      <xdr:row>21</xdr:row>
      <xdr:rowOff>95250</xdr:rowOff>
    </xdr:to>
    <xdr:sp>
      <xdr:nvSpPr>
        <xdr:cNvPr id="161" name="Line 234"/>
        <xdr:cNvSpPr>
          <a:spLocks/>
        </xdr:cNvSpPr>
      </xdr:nvSpPr>
      <xdr:spPr>
        <a:xfrm>
          <a:off x="5476875" y="36195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21</xdr:row>
      <xdr:rowOff>95250</xdr:rowOff>
    </xdr:from>
    <xdr:to>
      <xdr:col>19</xdr:col>
      <xdr:colOff>104775</xdr:colOff>
      <xdr:row>21</xdr:row>
      <xdr:rowOff>95250</xdr:rowOff>
    </xdr:to>
    <xdr:sp>
      <xdr:nvSpPr>
        <xdr:cNvPr id="162" name="Line 235"/>
        <xdr:cNvSpPr>
          <a:spLocks/>
        </xdr:cNvSpPr>
      </xdr:nvSpPr>
      <xdr:spPr>
        <a:xfrm>
          <a:off x="5476875" y="40481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18</xdr:row>
      <xdr:rowOff>85725</xdr:rowOff>
    </xdr:from>
    <xdr:to>
      <xdr:col>19</xdr:col>
      <xdr:colOff>114300</xdr:colOff>
      <xdr:row>21</xdr:row>
      <xdr:rowOff>95250</xdr:rowOff>
    </xdr:to>
    <xdr:sp>
      <xdr:nvSpPr>
        <xdr:cNvPr id="163" name="Line 236"/>
        <xdr:cNvSpPr>
          <a:spLocks/>
        </xdr:cNvSpPr>
      </xdr:nvSpPr>
      <xdr:spPr>
        <a:xfrm flipV="1">
          <a:off x="6086475" y="34385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18</xdr:row>
      <xdr:rowOff>76200</xdr:rowOff>
    </xdr:from>
    <xdr:to>
      <xdr:col>19</xdr:col>
      <xdr:colOff>114300</xdr:colOff>
      <xdr:row>18</xdr:row>
      <xdr:rowOff>76200</xdr:rowOff>
    </xdr:to>
    <xdr:sp>
      <xdr:nvSpPr>
        <xdr:cNvPr id="164" name="Line 237"/>
        <xdr:cNvSpPr>
          <a:spLocks/>
        </xdr:cNvSpPr>
      </xdr:nvSpPr>
      <xdr:spPr>
        <a:xfrm flipH="1">
          <a:off x="5153025" y="34290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18</xdr:row>
      <xdr:rowOff>76200</xdr:rowOff>
    </xdr:from>
    <xdr:to>
      <xdr:col>16</xdr:col>
      <xdr:colOff>123825</xdr:colOff>
      <xdr:row>21</xdr:row>
      <xdr:rowOff>133350</xdr:rowOff>
    </xdr:to>
    <xdr:sp>
      <xdr:nvSpPr>
        <xdr:cNvPr id="165" name="Line 238"/>
        <xdr:cNvSpPr>
          <a:spLocks/>
        </xdr:cNvSpPr>
      </xdr:nvSpPr>
      <xdr:spPr>
        <a:xfrm>
          <a:off x="5153025" y="34290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19</xdr:row>
      <xdr:rowOff>85725</xdr:rowOff>
    </xdr:from>
    <xdr:to>
      <xdr:col>9</xdr:col>
      <xdr:colOff>190500</xdr:colOff>
      <xdr:row>21</xdr:row>
      <xdr:rowOff>85725</xdr:rowOff>
    </xdr:to>
    <xdr:sp>
      <xdr:nvSpPr>
        <xdr:cNvPr id="166" name="Line 239"/>
        <xdr:cNvSpPr>
          <a:spLocks/>
        </xdr:cNvSpPr>
      </xdr:nvSpPr>
      <xdr:spPr>
        <a:xfrm>
          <a:off x="3019425" y="36385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21</xdr:row>
      <xdr:rowOff>85725</xdr:rowOff>
    </xdr:from>
    <xdr:to>
      <xdr:col>9</xdr:col>
      <xdr:colOff>200025</xdr:colOff>
      <xdr:row>21</xdr:row>
      <xdr:rowOff>85725</xdr:rowOff>
    </xdr:to>
    <xdr:sp>
      <xdr:nvSpPr>
        <xdr:cNvPr id="167" name="Line 240"/>
        <xdr:cNvSpPr>
          <a:spLocks/>
        </xdr:cNvSpPr>
      </xdr:nvSpPr>
      <xdr:spPr>
        <a:xfrm>
          <a:off x="3028950" y="403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21</xdr:row>
      <xdr:rowOff>85725</xdr:rowOff>
    </xdr:from>
    <xdr:to>
      <xdr:col>9</xdr:col>
      <xdr:colOff>190500</xdr:colOff>
      <xdr:row>21</xdr:row>
      <xdr:rowOff>95250</xdr:rowOff>
    </xdr:to>
    <xdr:sp>
      <xdr:nvSpPr>
        <xdr:cNvPr id="168" name="Line 241"/>
        <xdr:cNvSpPr>
          <a:spLocks/>
        </xdr:cNvSpPr>
      </xdr:nvSpPr>
      <xdr:spPr>
        <a:xfrm flipH="1">
          <a:off x="1981200" y="4038600"/>
          <a:ext cx="103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18</xdr:row>
      <xdr:rowOff>57150</xdr:rowOff>
    </xdr:from>
    <xdr:to>
      <xdr:col>6</xdr:col>
      <xdr:colOff>95250</xdr:colOff>
      <xdr:row>21</xdr:row>
      <xdr:rowOff>95250</xdr:rowOff>
    </xdr:to>
    <xdr:sp>
      <xdr:nvSpPr>
        <xdr:cNvPr id="169" name="Line 242"/>
        <xdr:cNvSpPr>
          <a:spLocks/>
        </xdr:cNvSpPr>
      </xdr:nvSpPr>
      <xdr:spPr>
        <a:xfrm flipV="1">
          <a:off x="1981200" y="34099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18</xdr:row>
      <xdr:rowOff>57150</xdr:rowOff>
    </xdr:from>
    <xdr:to>
      <xdr:col>9</xdr:col>
      <xdr:colOff>190500</xdr:colOff>
      <xdr:row>18</xdr:row>
      <xdr:rowOff>66675</xdr:rowOff>
    </xdr:to>
    <xdr:sp>
      <xdr:nvSpPr>
        <xdr:cNvPr id="170" name="Line 243"/>
        <xdr:cNvSpPr>
          <a:spLocks/>
        </xdr:cNvSpPr>
      </xdr:nvSpPr>
      <xdr:spPr>
        <a:xfrm>
          <a:off x="1981200" y="3409950"/>
          <a:ext cx="1038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19</xdr:row>
      <xdr:rowOff>38100</xdr:rowOff>
    </xdr:from>
    <xdr:to>
      <xdr:col>7</xdr:col>
      <xdr:colOff>76200</xdr:colOff>
      <xdr:row>20</xdr:row>
      <xdr:rowOff>133350</xdr:rowOff>
    </xdr:to>
    <xdr:sp>
      <xdr:nvSpPr>
        <xdr:cNvPr id="171" name="Line 244"/>
        <xdr:cNvSpPr>
          <a:spLocks/>
        </xdr:cNvSpPr>
      </xdr:nvSpPr>
      <xdr:spPr>
        <a:xfrm flipV="1">
          <a:off x="2276475" y="35909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19</xdr:row>
      <xdr:rowOff>38100</xdr:rowOff>
    </xdr:from>
    <xdr:to>
      <xdr:col>8</xdr:col>
      <xdr:colOff>66675</xdr:colOff>
      <xdr:row>19</xdr:row>
      <xdr:rowOff>38100</xdr:rowOff>
    </xdr:to>
    <xdr:sp>
      <xdr:nvSpPr>
        <xdr:cNvPr id="172" name="Line 245"/>
        <xdr:cNvSpPr>
          <a:spLocks/>
        </xdr:cNvSpPr>
      </xdr:nvSpPr>
      <xdr:spPr>
        <a:xfrm>
          <a:off x="2276475" y="35909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19</xdr:row>
      <xdr:rowOff>38100</xdr:rowOff>
    </xdr:from>
    <xdr:to>
      <xdr:col>8</xdr:col>
      <xdr:colOff>76200</xdr:colOff>
      <xdr:row>20</xdr:row>
      <xdr:rowOff>142875</xdr:rowOff>
    </xdr:to>
    <xdr:sp>
      <xdr:nvSpPr>
        <xdr:cNvPr id="173" name="Line 246"/>
        <xdr:cNvSpPr>
          <a:spLocks/>
        </xdr:cNvSpPr>
      </xdr:nvSpPr>
      <xdr:spPr>
        <a:xfrm>
          <a:off x="2590800" y="35909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18</xdr:row>
      <xdr:rowOff>152400</xdr:rowOff>
    </xdr:from>
    <xdr:to>
      <xdr:col>0</xdr:col>
      <xdr:colOff>209550</xdr:colOff>
      <xdr:row>21</xdr:row>
      <xdr:rowOff>76200</xdr:rowOff>
    </xdr:to>
    <xdr:sp>
      <xdr:nvSpPr>
        <xdr:cNvPr id="174" name="Line 247"/>
        <xdr:cNvSpPr>
          <a:spLocks/>
        </xdr:cNvSpPr>
      </xdr:nvSpPr>
      <xdr:spPr>
        <a:xfrm flipH="1">
          <a:off x="209550" y="35052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21</xdr:row>
      <xdr:rowOff>76200</xdr:rowOff>
    </xdr:from>
    <xdr:to>
      <xdr:col>3</xdr:col>
      <xdr:colOff>142875</xdr:colOff>
      <xdr:row>21</xdr:row>
      <xdr:rowOff>76200</xdr:rowOff>
    </xdr:to>
    <xdr:sp>
      <xdr:nvSpPr>
        <xdr:cNvPr id="175" name="Line 248"/>
        <xdr:cNvSpPr>
          <a:spLocks/>
        </xdr:cNvSpPr>
      </xdr:nvSpPr>
      <xdr:spPr>
        <a:xfrm>
          <a:off x="209550" y="40290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19</xdr:row>
      <xdr:rowOff>85725</xdr:rowOff>
    </xdr:from>
    <xdr:to>
      <xdr:col>3</xdr:col>
      <xdr:colOff>142875</xdr:colOff>
      <xdr:row>21</xdr:row>
      <xdr:rowOff>66675</xdr:rowOff>
    </xdr:to>
    <xdr:sp>
      <xdr:nvSpPr>
        <xdr:cNvPr id="176" name="Line 249"/>
        <xdr:cNvSpPr>
          <a:spLocks/>
        </xdr:cNvSpPr>
      </xdr:nvSpPr>
      <xdr:spPr>
        <a:xfrm flipV="1">
          <a:off x="1085850" y="36385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19</xdr:row>
      <xdr:rowOff>85725</xdr:rowOff>
    </xdr:from>
    <xdr:to>
      <xdr:col>3</xdr:col>
      <xdr:colOff>142875</xdr:colOff>
      <xdr:row>19</xdr:row>
      <xdr:rowOff>85725</xdr:rowOff>
    </xdr:to>
    <xdr:sp>
      <xdr:nvSpPr>
        <xdr:cNvPr id="177" name="Line 250"/>
        <xdr:cNvSpPr>
          <a:spLocks/>
        </xdr:cNvSpPr>
      </xdr:nvSpPr>
      <xdr:spPr>
        <a:xfrm flipH="1">
          <a:off x="514350" y="36385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19</xdr:row>
      <xdr:rowOff>85725</xdr:rowOff>
    </xdr:from>
    <xdr:to>
      <xdr:col>1</xdr:col>
      <xdr:colOff>200025</xdr:colOff>
      <xdr:row>20</xdr:row>
      <xdr:rowOff>123825</xdr:rowOff>
    </xdr:to>
    <xdr:sp>
      <xdr:nvSpPr>
        <xdr:cNvPr id="178" name="Line 251"/>
        <xdr:cNvSpPr>
          <a:spLocks/>
        </xdr:cNvSpPr>
      </xdr:nvSpPr>
      <xdr:spPr>
        <a:xfrm>
          <a:off x="514350" y="3638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18</xdr:row>
      <xdr:rowOff>152400</xdr:rowOff>
    </xdr:from>
    <xdr:to>
      <xdr:col>3</xdr:col>
      <xdr:colOff>219075</xdr:colOff>
      <xdr:row>18</xdr:row>
      <xdr:rowOff>152400</xdr:rowOff>
    </xdr:to>
    <xdr:sp>
      <xdr:nvSpPr>
        <xdr:cNvPr id="179" name="Line 252"/>
        <xdr:cNvSpPr>
          <a:spLocks/>
        </xdr:cNvSpPr>
      </xdr:nvSpPr>
      <xdr:spPr>
        <a:xfrm flipH="1">
          <a:off x="209550" y="35052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20</xdr:row>
      <xdr:rowOff>123825</xdr:rowOff>
    </xdr:from>
    <xdr:to>
      <xdr:col>2</xdr:col>
      <xdr:colOff>171450</xdr:colOff>
      <xdr:row>20</xdr:row>
      <xdr:rowOff>123825</xdr:rowOff>
    </xdr:to>
    <xdr:sp>
      <xdr:nvSpPr>
        <xdr:cNvPr id="180" name="Line 253"/>
        <xdr:cNvSpPr>
          <a:spLocks/>
        </xdr:cNvSpPr>
      </xdr:nvSpPr>
      <xdr:spPr>
        <a:xfrm>
          <a:off x="514350" y="38766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20</xdr:row>
      <xdr:rowOff>85725</xdr:rowOff>
    </xdr:from>
    <xdr:to>
      <xdr:col>7</xdr:col>
      <xdr:colOff>114300</xdr:colOff>
      <xdr:row>20</xdr:row>
      <xdr:rowOff>171450</xdr:rowOff>
    </xdr:to>
    <xdr:sp>
      <xdr:nvSpPr>
        <xdr:cNvPr id="181" name="Oval 254"/>
        <xdr:cNvSpPr>
          <a:spLocks/>
        </xdr:cNvSpPr>
      </xdr:nvSpPr>
      <xdr:spPr>
        <a:xfrm>
          <a:off x="2238375" y="3838575"/>
          <a:ext cx="76200" cy="857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20</xdr:row>
      <xdr:rowOff>171450</xdr:rowOff>
    </xdr:from>
    <xdr:to>
      <xdr:col>8</xdr:col>
      <xdr:colOff>85725</xdr:colOff>
      <xdr:row>20</xdr:row>
      <xdr:rowOff>180975</xdr:rowOff>
    </xdr:to>
    <xdr:sp>
      <xdr:nvSpPr>
        <xdr:cNvPr id="182" name="Line 255"/>
        <xdr:cNvSpPr>
          <a:spLocks/>
        </xdr:cNvSpPr>
      </xdr:nvSpPr>
      <xdr:spPr>
        <a:xfrm flipH="1">
          <a:off x="857250" y="3924300"/>
          <a:ext cx="17430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18</xdr:row>
      <xdr:rowOff>142875</xdr:rowOff>
    </xdr:from>
    <xdr:to>
      <xdr:col>9</xdr:col>
      <xdr:colOff>180975</xdr:colOff>
      <xdr:row>19</xdr:row>
      <xdr:rowOff>28575</xdr:rowOff>
    </xdr:to>
    <xdr:sp>
      <xdr:nvSpPr>
        <xdr:cNvPr id="183" name="Line 256"/>
        <xdr:cNvSpPr>
          <a:spLocks/>
        </xdr:cNvSpPr>
      </xdr:nvSpPr>
      <xdr:spPr>
        <a:xfrm>
          <a:off x="1228725" y="3495675"/>
          <a:ext cx="178117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266700</xdr:colOff>
      <xdr:row>18</xdr:row>
      <xdr:rowOff>114300</xdr:rowOff>
    </xdr:from>
    <xdr:to>
      <xdr:col>11</xdr:col>
      <xdr:colOff>85725</xdr:colOff>
      <xdr:row>21</xdr:row>
      <xdr:rowOff>85725</xdr:rowOff>
    </xdr:to>
    <xdr:sp>
      <xdr:nvSpPr>
        <xdr:cNvPr id="184" name="Line 257"/>
        <xdr:cNvSpPr>
          <a:spLocks/>
        </xdr:cNvSpPr>
      </xdr:nvSpPr>
      <xdr:spPr>
        <a:xfrm>
          <a:off x="3095625" y="3467100"/>
          <a:ext cx="447675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21</xdr:row>
      <xdr:rowOff>180975</xdr:rowOff>
    </xdr:from>
    <xdr:to>
      <xdr:col>16</xdr:col>
      <xdr:colOff>85725</xdr:colOff>
      <xdr:row>21</xdr:row>
      <xdr:rowOff>180975</xdr:rowOff>
    </xdr:to>
    <xdr:sp>
      <xdr:nvSpPr>
        <xdr:cNvPr id="185" name="Line 258"/>
        <xdr:cNvSpPr>
          <a:spLocks/>
        </xdr:cNvSpPr>
      </xdr:nvSpPr>
      <xdr:spPr>
        <a:xfrm>
          <a:off x="4019550" y="41338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20</xdr:row>
      <xdr:rowOff>38100</xdr:rowOff>
    </xdr:from>
    <xdr:to>
      <xdr:col>18</xdr:col>
      <xdr:colOff>123825</xdr:colOff>
      <xdr:row>20</xdr:row>
      <xdr:rowOff>47625</xdr:rowOff>
    </xdr:to>
    <xdr:sp>
      <xdr:nvSpPr>
        <xdr:cNvPr id="186" name="Line 259"/>
        <xdr:cNvSpPr>
          <a:spLocks/>
        </xdr:cNvSpPr>
      </xdr:nvSpPr>
      <xdr:spPr>
        <a:xfrm>
          <a:off x="4352925" y="3790950"/>
          <a:ext cx="142875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19</xdr:row>
      <xdr:rowOff>123825</xdr:rowOff>
    </xdr:from>
    <xdr:to>
      <xdr:col>13</xdr:col>
      <xdr:colOff>171450</xdr:colOff>
      <xdr:row>20</xdr:row>
      <xdr:rowOff>38100</xdr:rowOff>
    </xdr:to>
    <xdr:sp>
      <xdr:nvSpPr>
        <xdr:cNvPr id="187" name="Line 260"/>
        <xdr:cNvSpPr>
          <a:spLocks/>
        </xdr:cNvSpPr>
      </xdr:nvSpPr>
      <xdr:spPr>
        <a:xfrm flipV="1">
          <a:off x="2466975" y="3676650"/>
          <a:ext cx="1790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19050</xdr:colOff>
      <xdr:row>60</xdr:row>
      <xdr:rowOff>28575</xdr:rowOff>
    </xdr:from>
    <xdr:to>
      <xdr:col>89</xdr:col>
      <xdr:colOff>19050</xdr:colOff>
      <xdr:row>66</xdr:row>
      <xdr:rowOff>57150</xdr:rowOff>
    </xdr:to>
    <xdr:sp>
      <xdr:nvSpPr>
        <xdr:cNvPr id="188" name="Line 321"/>
        <xdr:cNvSpPr>
          <a:spLocks/>
        </xdr:cNvSpPr>
      </xdr:nvSpPr>
      <xdr:spPr>
        <a:xfrm>
          <a:off x="28527375" y="10944225"/>
          <a:ext cx="0" cy="1000125"/>
        </a:xfrm>
        <a:prstGeom prst="line">
          <a:avLst/>
        </a:prstGeom>
        <a:noFill/>
        <a:ln w="9525" cmpd="sng">
          <a:solidFill>
            <a:srgbClr val="0000FF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161925</xdr:colOff>
      <xdr:row>30</xdr:row>
      <xdr:rowOff>104775</xdr:rowOff>
    </xdr:from>
    <xdr:to>
      <xdr:col>40</xdr:col>
      <xdr:colOff>161925</xdr:colOff>
      <xdr:row>33</xdr:row>
      <xdr:rowOff>180975</xdr:rowOff>
    </xdr:to>
    <xdr:sp>
      <xdr:nvSpPr>
        <xdr:cNvPr id="189" name="Line 322"/>
        <xdr:cNvSpPr>
          <a:spLocks/>
        </xdr:cNvSpPr>
      </xdr:nvSpPr>
      <xdr:spPr>
        <a:xfrm>
          <a:off x="12858750" y="5895975"/>
          <a:ext cx="0" cy="638175"/>
        </a:xfrm>
        <a:prstGeom prst="line">
          <a:avLst/>
        </a:prstGeom>
        <a:noFill/>
        <a:ln w="9525" cmpd="sng">
          <a:solidFill>
            <a:srgbClr val="0000FF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35</xdr:row>
      <xdr:rowOff>171450</xdr:rowOff>
    </xdr:from>
    <xdr:to>
      <xdr:col>31</xdr:col>
      <xdr:colOff>85725</xdr:colOff>
      <xdr:row>43</xdr:row>
      <xdr:rowOff>152400</xdr:rowOff>
    </xdr:to>
    <xdr:sp>
      <xdr:nvSpPr>
        <xdr:cNvPr id="190" name="Line 323"/>
        <xdr:cNvSpPr>
          <a:spLocks/>
        </xdr:cNvSpPr>
      </xdr:nvSpPr>
      <xdr:spPr>
        <a:xfrm>
          <a:off x="9677400" y="6924675"/>
          <a:ext cx="276225" cy="1390650"/>
        </a:xfrm>
        <a:prstGeom prst="line">
          <a:avLst/>
        </a:prstGeom>
        <a:noFill/>
        <a:ln w="9525" cmpd="sng">
          <a:solidFill>
            <a:srgbClr val="0000FF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9</xdr:row>
      <xdr:rowOff>19050</xdr:rowOff>
    </xdr:from>
    <xdr:to>
      <xdr:col>11</xdr:col>
      <xdr:colOff>19050</xdr:colOff>
      <xdr:row>15</xdr:row>
      <xdr:rowOff>95250</xdr:rowOff>
    </xdr:to>
    <xdr:sp>
      <xdr:nvSpPr>
        <xdr:cNvPr id="191" name="Line 324"/>
        <xdr:cNvSpPr>
          <a:spLocks/>
        </xdr:cNvSpPr>
      </xdr:nvSpPr>
      <xdr:spPr>
        <a:xfrm flipH="1">
          <a:off x="1362075" y="1838325"/>
          <a:ext cx="21145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9</xdr:row>
      <xdr:rowOff>9525</xdr:rowOff>
    </xdr:from>
    <xdr:to>
      <xdr:col>11</xdr:col>
      <xdr:colOff>19050</xdr:colOff>
      <xdr:row>16</xdr:row>
      <xdr:rowOff>28575</xdr:rowOff>
    </xdr:to>
    <xdr:sp>
      <xdr:nvSpPr>
        <xdr:cNvPr id="192" name="Line 325"/>
        <xdr:cNvSpPr>
          <a:spLocks/>
        </xdr:cNvSpPr>
      </xdr:nvSpPr>
      <xdr:spPr>
        <a:xfrm flipH="1">
          <a:off x="3371850" y="1828800"/>
          <a:ext cx="1047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</xdr:row>
      <xdr:rowOff>19050</xdr:rowOff>
    </xdr:from>
    <xdr:to>
      <xdr:col>11</xdr:col>
      <xdr:colOff>247650</xdr:colOff>
      <xdr:row>16</xdr:row>
      <xdr:rowOff>19050</xdr:rowOff>
    </xdr:to>
    <xdr:sp>
      <xdr:nvSpPr>
        <xdr:cNvPr id="193" name="Line 326"/>
        <xdr:cNvSpPr>
          <a:spLocks/>
        </xdr:cNvSpPr>
      </xdr:nvSpPr>
      <xdr:spPr>
        <a:xfrm>
          <a:off x="3486150" y="1838325"/>
          <a:ext cx="2190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9</xdr:row>
      <xdr:rowOff>0</xdr:rowOff>
    </xdr:from>
    <xdr:to>
      <xdr:col>16</xdr:col>
      <xdr:colOff>257175</xdr:colOff>
      <xdr:row>15</xdr:row>
      <xdr:rowOff>95250</xdr:rowOff>
    </xdr:to>
    <xdr:sp>
      <xdr:nvSpPr>
        <xdr:cNvPr id="194" name="Line 327"/>
        <xdr:cNvSpPr>
          <a:spLocks/>
        </xdr:cNvSpPr>
      </xdr:nvSpPr>
      <xdr:spPr>
        <a:xfrm>
          <a:off x="3486150" y="1819275"/>
          <a:ext cx="1800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352425</xdr:colOff>
      <xdr:row>22</xdr:row>
      <xdr:rowOff>371475</xdr:rowOff>
    </xdr:from>
    <xdr:to>
      <xdr:col>24</xdr:col>
      <xdr:colOff>304800</xdr:colOff>
      <xdr:row>25</xdr:row>
      <xdr:rowOff>66675</xdr:rowOff>
    </xdr:to>
    <xdr:sp>
      <xdr:nvSpPr>
        <xdr:cNvPr id="195" name="Line 328"/>
        <xdr:cNvSpPr>
          <a:spLocks/>
        </xdr:cNvSpPr>
      </xdr:nvSpPr>
      <xdr:spPr>
        <a:xfrm>
          <a:off x="7581900" y="4524375"/>
          <a:ext cx="390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114300</xdr:colOff>
      <xdr:row>7</xdr:row>
      <xdr:rowOff>85725</xdr:rowOff>
    </xdr:from>
    <xdr:to>
      <xdr:col>61</xdr:col>
      <xdr:colOff>295275</xdr:colOff>
      <xdr:row>7</xdr:row>
      <xdr:rowOff>85725</xdr:rowOff>
    </xdr:to>
    <xdr:sp>
      <xdr:nvSpPr>
        <xdr:cNvPr id="196" name="Line 329"/>
        <xdr:cNvSpPr>
          <a:spLocks/>
        </xdr:cNvSpPr>
      </xdr:nvSpPr>
      <xdr:spPr>
        <a:xfrm>
          <a:off x="19488150" y="14573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114300</xdr:colOff>
      <xdr:row>8</xdr:row>
      <xdr:rowOff>85725</xdr:rowOff>
    </xdr:from>
    <xdr:to>
      <xdr:col>61</xdr:col>
      <xdr:colOff>266700</xdr:colOff>
      <xdr:row>8</xdr:row>
      <xdr:rowOff>85725</xdr:rowOff>
    </xdr:to>
    <xdr:sp>
      <xdr:nvSpPr>
        <xdr:cNvPr id="197" name="Line 330"/>
        <xdr:cNvSpPr>
          <a:spLocks/>
        </xdr:cNvSpPr>
      </xdr:nvSpPr>
      <xdr:spPr>
        <a:xfrm>
          <a:off x="19488150" y="1704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9</xdr:row>
      <xdr:rowOff>95250</xdr:rowOff>
    </xdr:from>
    <xdr:to>
      <xdr:col>61</xdr:col>
      <xdr:colOff>266700</xdr:colOff>
      <xdr:row>9</xdr:row>
      <xdr:rowOff>95250</xdr:rowOff>
    </xdr:to>
    <xdr:sp>
      <xdr:nvSpPr>
        <xdr:cNvPr id="198" name="Line 331"/>
        <xdr:cNvSpPr>
          <a:spLocks/>
        </xdr:cNvSpPr>
      </xdr:nvSpPr>
      <xdr:spPr>
        <a:xfrm>
          <a:off x="19469100" y="19145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10</xdr:row>
      <xdr:rowOff>85725</xdr:rowOff>
    </xdr:from>
    <xdr:to>
      <xdr:col>61</xdr:col>
      <xdr:colOff>276225</xdr:colOff>
      <xdr:row>10</xdr:row>
      <xdr:rowOff>85725</xdr:rowOff>
    </xdr:to>
    <xdr:sp>
      <xdr:nvSpPr>
        <xdr:cNvPr id="199" name="Line 332"/>
        <xdr:cNvSpPr>
          <a:spLocks/>
        </xdr:cNvSpPr>
      </xdr:nvSpPr>
      <xdr:spPr>
        <a:xfrm>
          <a:off x="1947862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11</xdr:row>
      <xdr:rowOff>85725</xdr:rowOff>
    </xdr:from>
    <xdr:to>
      <xdr:col>61</xdr:col>
      <xdr:colOff>257175</xdr:colOff>
      <xdr:row>11</xdr:row>
      <xdr:rowOff>85725</xdr:rowOff>
    </xdr:to>
    <xdr:sp>
      <xdr:nvSpPr>
        <xdr:cNvPr id="200" name="Line 333"/>
        <xdr:cNvSpPr>
          <a:spLocks/>
        </xdr:cNvSpPr>
      </xdr:nvSpPr>
      <xdr:spPr>
        <a:xfrm>
          <a:off x="19469100" y="23050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114300</xdr:colOff>
      <xdr:row>8</xdr:row>
      <xdr:rowOff>85725</xdr:rowOff>
    </xdr:from>
    <xdr:to>
      <xdr:col>61</xdr:col>
      <xdr:colOff>266700</xdr:colOff>
      <xdr:row>8</xdr:row>
      <xdr:rowOff>85725</xdr:rowOff>
    </xdr:to>
    <xdr:sp>
      <xdr:nvSpPr>
        <xdr:cNvPr id="201" name="Line 335"/>
        <xdr:cNvSpPr>
          <a:spLocks/>
        </xdr:cNvSpPr>
      </xdr:nvSpPr>
      <xdr:spPr>
        <a:xfrm>
          <a:off x="19488150" y="17049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9</xdr:row>
      <xdr:rowOff>95250</xdr:rowOff>
    </xdr:from>
    <xdr:to>
      <xdr:col>61</xdr:col>
      <xdr:colOff>266700</xdr:colOff>
      <xdr:row>9</xdr:row>
      <xdr:rowOff>95250</xdr:rowOff>
    </xdr:to>
    <xdr:sp>
      <xdr:nvSpPr>
        <xdr:cNvPr id="202" name="Line 336"/>
        <xdr:cNvSpPr>
          <a:spLocks/>
        </xdr:cNvSpPr>
      </xdr:nvSpPr>
      <xdr:spPr>
        <a:xfrm>
          <a:off x="19469100" y="19145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104775</xdr:colOff>
      <xdr:row>10</xdr:row>
      <xdr:rowOff>85725</xdr:rowOff>
    </xdr:from>
    <xdr:to>
      <xdr:col>61</xdr:col>
      <xdr:colOff>276225</xdr:colOff>
      <xdr:row>10</xdr:row>
      <xdr:rowOff>85725</xdr:rowOff>
    </xdr:to>
    <xdr:sp>
      <xdr:nvSpPr>
        <xdr:cNvPr id="203" name="Line 337"/>
        <xdr:cNvSpPr>
          <a:spLocks/>
        </xdr:cNvSpPr>
      </xdr:nvSpPr>
      <xdr:spPr>
        <a:xfrm>
          <a:off x="19478625" y="21050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11</xdr:row>
      <xdr:rowOff>85725</xdr:rowOff>
    </xdr:from>
    <xdr:to>
      <xdr:col>61</xdr:col>
      <xdr:colOff>257175</xdr:colOff>
      <xdr:row>11</xdr:row>
      <xdr:rowOff>85725</xdr:rowOff>
    </xdr:to>
    <xdr:sp>
      <xdr:nvSpPr>
        <xdr:cNvPr id="204" name="Line 338"/>
        <xdr:cNvSpPr>
          <a:spLocks/>
        </xdr:cNvSpPr>
      </xdr:nvSpPr>
      <xdr:spPr>
        <a:xfrm>
          <a:off x="19469100" y="230505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25</xdr:row>
      <xdr:rowOff>76200</xdr:rowOff>
    </xdr:from>
    <xdr:to>
      <xdr:col>13</xdr:col>
      <xdr:colOff>257175</xdr:colOff>
      <xdr:row>25</xdr:row>
      <xdr:rowOff>76200</xdr:rowOff>
    </xdr:to>
    <xdr:sp>
      <xdr:nvSpPr>
        <xdr:cNvPr id="1" name="Line 91"/>
        <xdr:cNvSpPr>
          <a:spLocks/>
        </xdr:cNvSpPr>
      </xdr:nvSpPr>
      <xdr:spPr>
        <a:xfrm flipH="1">
          <a:off x="4095750" y="4705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24</xdr:row>
      <xdr:rowOff>47625</xdr:rowOff>
    </xdr:from>
    <xdr:to>
      <xdr:col>12</xdr:col>
      <xdr:colOff>76200</xdr:colOff>
      <xdr:row>25</xdr:row>
      <xdr:rowOff>76200</xdr:rowOff>
    </xdr:to>
    <xdr:sp>
      <xdr:nvSpPr>
        <xdr:cNvPr id="2" name="Line 92"/>
        <xdr:cNvSpPr>
          <a:spLocks/>
        </xdr:cNvSpPr>
      </xdr:nvSpPr>
      <xdr:spPr>
        <a:xfrm flipV="1">
          <a:off x="4086225" y="4476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24</xdr:row>
      <xdr:rowOff>47625</xdr:rowOff>
    </xdr:from>
    <xdr:to>
      <xdr:col>13</xdr:col>
      <xdr:colOff>152400</xdr:colOff>
      <xdr:row>24</xdr:row>
      <xdr:rowOff>47625</xdr:rowOff>
    </xdr:to>
    <xdr:sp>
      <xdr:nvSpPr>
        <xdr:cNvPr id="3" name="Line 93"/>
        <xdr:cNvSpPr>
          <a:spLocks/>
        </xdr:cNvSpPr>
      </xdr:nvSpPr>
      <xdr:spPr>
        <a:xfrm>
          <a:off x="4086225" y="44767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123825</xdr:colOff>
      <xdr:row>23</xdr:row>
      <xdr:rowOff>114300</xdr:rowOff>
    </xdr:from>
    <xdr:to>
      <xdr:col>11</xdr:col>
      <xdr:colOff>123825</xdr:colOff>
      <xdr:row>26</xdr:row>
      <xdr:rowOff>133350</xdr:rowOff>
    </xdr:to>
    <xdr:sp>
      <xdr:nvSpPr>
        <xdr:cNvPr id="4" name="Line 95"/>
        <xdr:cNvSpPr>
          <a:spLocks/>
        </xdr:cNvSpPr>
      </xdr:nvSpPr>
      <xdr:spPr>
        <a:xfrm flipV="1">
          <a:off x="3819525" y="4343400"/>
          <a:ext cx="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23</xdr:row>
      <xdr:rowOff>114300</xdr:rowOff>
    </xdr:from>
    <xdr:to>
      <xdr:col>14</xdr:col>
      <xdr:colOff>228600</xdr:colOff>
      <xdr:row>23</xdr:row>
      <xdr:rowOff>114300</xdr:rowOff>
    </xdr:to>
    <xdr:sp>
      <xdr:nvSpPr>
        <xdr:cNvPr id="5" name="Line 96"/>
        <xdr:cNvSpPr>
          <a:spLocks/>
        </xdr:cNvSpPr>
      </xdr:nvSpPr>
      <xdr:spPr>
        <a:xfrm>
          <a:off x="3829050" y="43434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228600</xdr:colOff>
      <xdr:row>23</xdr:row>
      <xdr:rowOff>104775</xdr:rowOff>
    </xdr:from>
    <xdr:to>
      <xdr:col>14</xdr:col>
      <xdr:colOff>238125</xdr:colOff>
      <xdr:row>26</xdr:row>
      <xdr:rowOff>66675</xdr:rowOff>
    </xdr:to>
    <xdr:sp>
      <xdr:nvSpPr>
        <xdr:cNvPr id="6" name="Line 97"/>
        <xdr:cNvSpPr>
          <a:spLocks/>
        </xdr:cNvSpPr>
      </xdr:nvSpPr>
      <xdr:spPr>
        <a:xfrm flipH="1">
          <a:off x="4981575" y="4333875"/>
          <a:ext cx="95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209550</xdr:colOff>
      <xdr:row>26</xdr:row>
      <xdr:rowOff>66675</xdr:rowOff>
    </xdr:from>
    <xdr:to>
      <xdr:col>14</xdr:col>
      <xdr:colOff>228600</xdr:colOff>
      <xdr:row>26</xdr:row>
      <xdr:rowOff>66675</xdr:rowOff>
    </xdr:to>
    <xdr:sp>
      <xdr:nvSpPr>
        <xdr:cNvPr id="7" name="Line 98"/>
        <xdr:cNvSpPr>
          <a:spLocks/>
        </xdr:cNvSpPr>
      </xdr:nvSpPr>
      <xdr:spPr>
        <a:xfrm flipH="1">
          <a:off x="4219575" y="48958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190500</xdr:colOff>
      <xdr:row>24</xdr:row>
      <xdr:rowOff>66675</xdr:rowOff>
    </xdr:from>
    <xdr:to>
      <xdr:col>18</xdr:col>
      <xdr:colOff>190500</xdr:colOff>
      <xdr:row>25</xdr:row>
      <xdr:rowOff>76200</xdr:rowOff>
    </xdr:to>
    <xdr:sp>
      <xdr:nvSpPr>
        <xdr:cNvPr id="8" name="Line 99"/>
        <xdr:cNvSpPr>
          <a:spLocks/>
        </xdr:cNvSpPr>
      </xdr:nvSpPr>
      <xdr:spPr>
        <a:xfrm flipV="1">
          <a:off x="6200775" y="4495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24</xdr:row>
      <xdr:rowOff>66675</xdr:rowOff>
    </xdr:from>
    <xdr:to>
      <xdr:col>18</xdr:col>
      <xdr:colOff>190500</xdr:colOff>
      <xdr:row>24</xdr:row>
      <xdr:rowOff>66675</xdr:rowOff>
    </xdr:to>
    <xdr:sp>
      <xdr:nvSpPr>
        <xdr:cNvPr id="9" name="Line 100"/>
        <xdr:cNvSpPr>
          <a:spLocks/>
        </xdr:cNvSpPr>
      </xdr:nvSpPr>
      <xdr:spPr>
        <a:xfrm flipH="1">
          <a:off x="5829300" y="44958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24</xdr:row>
      <xdr:rowOff>66675</xdr:rowOff>
    </xdr:from>
    <xdr:to>
      <xdr:col>17</xdr:col>
      <xdr:colOff>133350</xdr:colOff>
      <xdr:row>26</xdr:row>
      <xdr:rowOff>95250</xdr:rowOff>
    </xdr:to>
    <xdr:sp>
      <xdr:nvSpPr>
        <xdr:cNvPr id="10" name="Line 101"/>
        <xdr:cNvSpPr>
          <a:spLocks/>
        </xdr:cNvSpPr>
      </xdr:nvSpPr>
      <xdr:spPr>
        <a:xfrm>
          <a:off x="5829300" y="44958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26</xdr:row>
      <xdr:rowOff>95250</xdr:rowOff>
    </xdr:from>
    <xdr:to>
      <xdr:col>19</xdr:col>
      <xdr:colOff>104775</xdr:colOff>
      <xdr:row>26</xdr:row>
      <xdr:rowOff>95250</xdr:rowOff>
    </xdr:to>
    <xdr:sp>
      <xdr:nvSpPr>
        <xdr:cNvPr id="11" name="Line 102"/>
        <xdr:cNvSpPr>
          <a:spLocks/>
        </xdr:cNvSpPr>
      </xdr:nvSpPr>
      <xdr:spPr>
        <a:xfrm>
          <a:off x="5829300" y="49244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114300</xdr:colOff>
      <xdr:row>23</xdr:row>
      <xdr:rowOff>85725</xdr:rowOff>
    </xdr:from>
    <xdr:to>
      <xdr:col>19</xdr:col>
      <xdr:colOff>114300</xdr:colOff>
      <xdr:row>26</xdr:row>
      <xdr:rowOff>95250</xdr:rowOff>
    </xdr:to>
    <xdr:sp>
      <xdr:nvSpPr>
        <xdr:cNvPr id="12" name="Line 103"/>
        <xdr:cNvSpPr>
          <a:spLocks/>
        </xdr:cNvSpPr>
      </xdr:nvSpPr>
      <xdr:spPr>
        <a:xfrm flipV="1">
          <a:off x="6438900" y="43148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23</xdr:row>
      <xdr:rowOff>76200</xdr:rowOff>
    </xdr:from>
    <xdr:to>
      <xdr:col>19</xdr:col>
      <xdr:colOff>114300</xdr:colOff>
      <xdr:row>23</xdr:row>
      <xdr:rowOff>76200</xdr:rowOff>
    </xdr:to>
    <xdr:sp>
      <xdr:nvSpPr>
        <xdr:cNvPr id="13" name="Line 104"/>
        <xdr:cNvSpPr>
          <a:spLocks/>
        </xdr:cNvSpPr>
      </xdr:nvSpPr>
      <xdr:spPr>
        <a:xfrm flipH="1">
          <a:off x="5505450" y="430530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23</xdr:row>
      <xdr:rowOff>76200</xdr:rowOff>
    </xdr:from>
    <xdr:to>
      <xdr:col>16</xdr:col>
      <xdr:colOff>123825</xdr:colOff>
      <xdr:row>26</xdr:row>
      <xdr:rowOff>133350</xdr:rowOff>
    </xdr:to>
    <xdr:sp>
      <xdr:nvSpPr>
        <xdr:cNvPr id="14" name="Line 105"/>
        <xdr:cNvSpPr>
          <a:spLocks/>
        </xdr:cNvSpPr>
      </xdr:nvSpPr>
      <xdr:spPr>
        <a:xfrm>
          <a:off x="5505450" y="43053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24</xdr:row>
      <xdr:rowOff>85725</xdr:rowOff>
    </xdr:from>
    <xdr:to>
      <xdr:col>9</xdr:col>
      <xdr:colOff>190500</xdr:colOff>
      <xdr:row>26</xdr:row>
      <xdr:rowOff>85725</xdr:rowOff>
    </xdr:to>
    <xdr:sp>
      <xdr:nvSpPr>
        <xdr:cNvPr id="15" name="Line 109"/>
        <xdr:cNvSpPr>
          <a:spLocks/>
        </xdr:cNvSpPr>
      </xdr:nvSpPr>
      <xdr:spPr>
        <a:xfrm>
          <a:off x="3257550" y="45148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26</xdr:row>
      <xdr:rowOff>85725</xdr:rowOff>
    </xdr:from>
    <xdr:to>
      <xdr:col>9</xdr:col>
      <xdr:colOff>200025</xdr:colOff>
      <xdr:row>26</xdr:row>
      <xdr:rowOff>85725</xdr:rowOff>
    </xdr:to>
    <xdr:sp>
      <xdr:nvSpPr>
        <xdr:cNvPr id="16" name="Line 110"/>
        <xdr:cNvSpPr>
          <a:spLocks/>
        </xdr:cNvSpPr>
      </xdr:nvSpPr>
      <xdr:spPr>
        <a:xfrm>
          <a:off x="3267075" y="4914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26</xdr:row>
      <xdr:rowOff>85725</xdr:rowOff>
    </xdr:from>
    <xdr:to>
      <xdr:col>9</xdr:col>
      <xdr:colOff>190500</xdr:colOff>
      <xdr:row>26</xdr:row>
      <xdr:rowOff>95250</xdr:rowOff>
    </xdr:to>
    <xdr:sp>
      <xdr:nvSpPr>
        <xdr:cNvPr id="17" name="Line 111"/>
        <xdr:cNvSpPr>
          <a:spLocks/>
        </xdr:cNvSpPr>
      </xdr:nvSpPr>
      <xdr:spPr>
        <a:xfrm flipH="1">
          <a:off x="2228850" y="4914900"/>
          <a:ext cx="10287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23</xdr:row>
      <xdr:rowOff>57150</xdr:rowOff>
    </xdr:from>
    <xdr:to>
      <xdr:col>6</xdr:col>
      <xdr:colOff>95250</xdr:colOff>
      <xdr:row>26</xdr:row>
      <xdr:rowOff>95250</xdr:rowOff>
    </xdr:to>
    <xdr:sp>
      <xdr:nvSpPr>
        <xdr:cNvPr id="18" name="Line 112"/>
        <xdr:cNvSpPr>
          <a:spLocks/>
        </xdr:cNvSpPr>
      </xdr:nvSpPr>
      <xdr:spPr>
        <a:xfrm flipV="1">
          <a:off x="2228850" y="428625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23</xdr:row>
      <xdr:rowOff>57150</xdr:rowOff>
    </xdr:from>
    <xdr:to>
      <xdr:col>9</xdr:col>
      <xdr:colOff>66675</xdr:colOff>
      <xdr:row>23</xdr:row>
      <xdr:rowOff>66675</xdr:rowOff>
    </xdr:to>
    <xdr:sp>
      <xdr:nvSpPr>
        <xdr:cNvPr id="19" name="Line 113"/>
        <xdr:cNvSpPr>
          <a:spLocks/>
        </xdr:cNvSpPr>
      </xdr:nvSpPr>
      <xdr:spPr>
        <a:xfrm>
          <a:off x="2228850" y="4286250"/>
          <a:ext cx="9048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38100</xdr:rowOff>
    </xdr:from>
    <xdr:to>
      <xdr:col>7</xdr:col>
      <xdr:colOff>76200</xdr:colOff>
      <xdr:row>25</xdr:row>
      <xdr:rowOff>133350</xdr:rowOff>
    </xdr:to>
    <xdr:sp>
      <xdr:nvSpPr>
        <xdr:cNvPr id="20" name="Line 115"/>
        <xdr:cNvSpPr>
          <a:spLocks/>
        </xdr:cNvSpPr>
      </xdr:nvSpPr>
      <xdr:spPr>
        <a:xfrm flipV="1">
          <a:off x="2524125" y="44672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24</xdr:row>
      <xdr:rowOff>38100</xdr:rowOff>
    </xdr:from>
    <xdr:to>
      <xdr:col>8</xdr:col>
      <xdr:colOff>66675</xdr:colOff>
      <xdr:row>24</xdr:row>
      <xdr:rowOff>38100</xdr:rowOff>
    </xdr:to>
    <xdr:sp>
      <xdr:nvSpPr>
        <xdr:cNvPr id="21" name="Line 116"/>
        <xdr:cNvSpPr>
          <a:spLocks/>
        </xdr:cNvSpPr>
      </xdr:nvSpPr>
      <xdr:spPr>
        <a:xfrm>
          <a:off x="2524125" y="44672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76200</xdr:colOff>
      <xdr:row>24</xdr:row>
      <xdr:rowOff>38100</xdr:rowOff>
    </xdr:from>
    <xdr:to>
      <xdr:col>8</xdr:col>
      <xdr:colOff>76200</xdr:colOff>
      <xdr:row>25</xdr:row>
      <xdr:rowOff>142875</xdr:rowOff>
    </xdr:to>
    <xdr:sp>
      <xdr:nvSpPr>
        <xdr:cNvPr id="22" name="Line 117"/>
        <xdr:cNvSpPr>
          <a:spLocks/>
        </xdr:cNvSpPr>
      </xdr:nvSpPr>
      <xdr:spPr>
        <a:xfrm>
          <a:off x="2828925" y="44672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23</xdr:row>
      <xdr:rowOff>152400</xdr:rowOff>
    </xdr:from>
    <xdr:to>
      <xdr:col>0</xdr:col>
      <xdr:colOff>209550</xdr:colOff>
      <xdr:row>26</xdr:row>
      <xdr:rowOff>76200</xdr:rowOff>
    </xdr:to>
    <xdr:sp>
      <xdr:nvSpPr>
        <xdr:cNvPr id="23" name="Line 122"/>
        <xdr:cNvSpPr>
          <a:spLocks/>
        </xdr:cNvSpPr>
      </xdr:nvSpPr>
      <xdr:spPr>
        <a:xfrm flipH="1">
          <a:off x="209550" y="43815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26</xdr:row>
      <xdr:rowOff>76200</xdr:rowOff>
    </xdr:from>
    <xdr:to>
      <xdr:col>3</xdr:col>
      <xdr:colOff>142875</xdr:colOff>
      <xdr:row>26</xdr:row>
      <xdr:rowOff>76200</xdr:rowOff>
    </xdr:to>
    <xdr:sp>
      <xdr:nvSpPr>
        <xdr:cNvPr id="24" name="Line 123"/>
        <xdr:cNvSpPr>
          <a:spLocks/>
        </xdr:cNvSpPr>
      </xdr:nvSpPr>
      <xdr:spPr>
        <a:xfrm>
          <a:off x="209550" y="490537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24</xdr:row>
      <xdr:rowOff>85725</xdr:rowOff>
    </xdr:from>
    <xdr:to>
      <xdr:col>3</xdr:col>
      <xdr:colOff>142875</xdr:colOff>
      <xdr:row>26</xdr:row>
      <xdr:rowOff>66675</xdr:rowOff>
    </xdr:to>
    <xdr:sp>
      <xdr:nvSpPr>
        <xdr:cNvPr id="25" name="Line 124"/>
        <xdr:cNvSpPr>
          <a:spLocks/>
        </xdr:cNvSpPr>
      </xdr:nvSpPr>
      <xdr:spPr>
        <a:xfrm flipV="1">
          <a:off x="1257300" y="45148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24</xdr:row>
      <xdr:rowOff>85725</xdr:rowOff>
    </xdr:from>
    <xdr:to>
      <xdr:col>3</xdr:col>
      <xdr:colOff>142875</xdr:colOff>
      <xdr:row>24</xdr:row>
      <xdr:rowOff>85725</xdr:rowOff>
    </xdr:to>
    <xdr:sp>
      <xdr:nvSpPr>
        <xdr:cNvPr id="26" name="Line 125"/>
        <xdr:cNvSpPr>
          <a:spLocks/>
        </xdr:cNvSpPr>
      </xdr:nvSpPr>
      <xdr:spPr>
        <a:xfrm flipH="1">
          <a:off x="514350" y="45148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24</xdr:row>
      <xdr:rowOff>85725</xdr:rowOff>
    </xdr:from>
    <xdr:to>
      <xdr:col>1</xdr:col>
      <xdr:colOff>200025</xdr:colOff>
      <xdr:row>25</xdr:row>
      <xdr:rowOff>123825</xdr:rowOff>
    </xdr:to>
    <xdr:sp>
      <xdr:nvSpPr>
        <xdr:cNvPr id="27" name="Line 126"/>
        <xdr:cNvSpPr>
          <a:spLocks/>
        </xdr:cNvSpPr>
      </xdr:nvSpPr>
      <xdr:spPr>
        <a:xfrm>
          <a:off x="514350" y="45148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209550</xdr:colOff>
      <xdr:row>23</xdr:row>
      <xdr:rowOff>152400</xdr:rowOff>
    </xdr:from>
    <xdr:to>
      <xdr:col>3</xdr:col>
      <xdr:colOff>219075</xdr:colOff>
      <xdr:row>23</xdr:row>
      <xdr:rowOff>152400</xdr:rowOff>
    </xdr:to>
    <xdr:sp>
      <xdr:nvSpPr>
        <xdr:cNvPr id="28" name="Line 129"/>
        <xdr:cNvSpPr>
          <a:spLocks/>
        </xdr:cNvSpPr>
      </xdr:nvSpPr>
      <xdr:spPr>
        <a:xfrm flipH="1">
          <a:off x="209550" y="43815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25</xdr:row>
      <xdr:rowOff>123825</xdr:rowOff>
    </xdr:from>
    <xdr:to>
      <xdr:col>2</xdr:col>
      <xdr:colOff>171450</xdr:colOff>
      <xdr:row>25</xdr:row>
      <xdr:rowOff>123825</xdr:rowOff>
    </xdr:to>
    <xdr:sp>
      <xdr:nvSpPr>
        <xdr:cNvPr id="29" name="Line 130"/>
        <xdr:cNvSpPr>
          <a:spLocks/>
        </xdr:cNvSpPr>
      </xdr:nvSpPr>
      <xdr:spPr>
        <a:xfrm>
          <a:off x="514350" y="47529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18</xdr:row>
      <xdr:rowOff>0</xdr:rowOff>
    </xdr:from>
    <xdr:to>
      <xdr:col>39</xdr:col>
      <xdr:colOff>9525</xdr:colOff>
      <xdr:row>30</xdr:row>
      <xdr:rowOff>0</xdr:rowOff>
    </xdr:to>
    <xdr:sp>
      <xdr:nvSpPr>
        <xdr:cNvPr id="30" name="Line 221"/>
        <xdr:cNvSpPr>
          <a:spLocks/>
        </xdr:cNvSpPr>
      </xdr:nvSpPr>
      <xdr:spPr>
        <a:xfrm flipH="1">
          <a:off x="9153525" y="3419475"/>
          <a:ext cx="3467100" cy="21336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38100</xdr:colOff>
      <xdr:row>18</xdr:row>
      <xdr:rowOff>0</xdr:rowOff>
    </xdr:from>
    <xdr:to>
      <xdr:col>55</xdr:col>
      <xdr:colOff>0</xdr:colOff>
      <xdr:row>18</xdr:row>
      <xdr:rowOff>0</xdr:rowOff>
    </xdr:to>
    <xdr:sp>
      <xdr:nvSpPr>
        <xdr:cNvPr id="31" name="Line 222"/>
        <xdr:cNvSpPr>
          <a:spLocks/>
        </xdr:cNvSpPr>
      </xdr:nvSpPr>
      <xdr:spPr>
        <a:xfrm>
          <a:off x="12649200" y="3419475"/>
          <a:ext cx="50577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</xdr:colOff>
      <xdr:row>30</xdr:row>
      <xdr:rowOff>9525</xdr:rowOff>
    </xdr:from>
    <xdr:to>
      <xdr:col>43</xdr:col>
      <xdr:colOff>285750</xdr:colOff>
      <xdr:row>30</xdr:row>
      <xdr:rowOff>9525</xdr:rowOff>
    </xdr:to>
    <xdr:sp>
      <xdr:nvSpPr>
        <xdr:cNvPr id="32" name="Line 225"/>
        <xdr:cNvSpPr>
          <a:spLocks/>
        </xdr:cNvSpPr>
      </xdr:nvSpPr>
      <xdr:spPr>
        <a:xfrm>
          <a:off x="9182100" y="5562600"/>
          <a:ext cx="503872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17</xdr:row>
      <xdr:rowOff>161925</xdr:rowOff>
    </xdr:from>
    <xdr:to>
      <xdr:col>55</xdr:col>
      <xdr:colOff>9525</xdr:colOff>
      <xdr:row>30</xdr:row>
      <xdr:rowOff>0</xdr:rowOff>
    </xdr:to>
    <xdr:sp>
      <xdr:nvSpPr>
        <xdr:cNvPr id="33" name="Line 226"/>
        <xdr:cNvSpPr>
          <a:spLocks/>
        </xdr:cNvSpPr>
      </xdr:nvSpPr>
      <xdr:spPr>
        <a:xfrm flipH="1">
          <a:off x="14249400" y="3419475"/>
          <a:ext cx="3467100" cy="21336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19050</xdr:colOff>
      <xdr:row>17</xdr:row>
      <xdr:rowOff>161925</xdr:rowOff>
    </xdr:from>
    <xdr:to>
      <xdr:col>55</xdr:col>
      <xdr:colOff>19050</xdr:colOff>
      <xdr:row>22</xdr:row>
      <xdr:rowOff>0</xdr:rowOff>
    </xdr:to>
    <xdr:sp>
      <xdr:nvSpPr>
        <xdr:cNvPr id="34" name="Line 227"/>
        <xdr:cNvSpPr>
          <a:spLocks/>
        </xdr:cNvSpPr>
      </xdr:nvSpPr>
      <xdr:spPr>
        <a:xfrm>
          <a:off x="17726025" y="3419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104775</xdr:colOff>
      <xdr:row>51</xdr:row>
      <xdr:rowOff>161925</xdr:rowOff>
    </xdr:from>
    <xdr:to>
      <xdr:col>169</xdr:col>
      <xdr:colOff>104775</xdr:colOff>
      <xdr:row>72</xdr:row>
      <xdr:rowOff>9525</xdr:rowOff>
    </xdr:to>
    <xdr:sp>
      <xdr:nvSpPr>
        <xdr:cNvPr id="35" name="Line 228"/>
        <xdr:cNvSpPr>
          <a:spLocks/>
        </xdr:cNvSpPr>
      </xdr:nvSpPr>
      <xdr:spPr>
        <a:xfrm>
          <a:off x="53959125" y="9591675"/>
          <a:ext cx="0" cy="404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19050</xdr:rowOff>
    </xdr:from>
    <xdr:to>
      <xdr:col>44</xdr:col>
      <xdr:colOff>0</xdr:colOff>
      <xdr:row>34</xdr:row>
      <xdr:rowOff>9525</xdr:rowOff>
    </xdr:to>
    <xdr:sp>
      <xdr:nvSpPr>
        <xdr:cNvPr id="36" name="Line 229"/>
        <xdr:cNvSpPr>
          <a:spLocks/>
        </xdr:cNvSpPr>
      </xdr:nvSpPr>
      <xdr:spPr>
        <a:xfrm>
          <a:off x="14249400" y="55721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30</xdr:row>
      <xdr:rowOff>0</xdr:rowOff>
    </xdr:from>
    <xdr:to>
      <xdr:col>28</xdr:col>
      <xdr:colOff>0</xdr:colOff>
      <xdr:row>33</xdr:row>
      <xdr:rowOff>180975</xdr:rowOff>
    </xdr:to>
    <xdr:sp>
      <xdr:nvSpPr>
        <xdr:cNvPr id="37" name="Line 231"/>
        <xdr:cNvSpPr>
          <a:spLocks/>
        </xdr:cNvSpPr>
      </xdr:nvSpPr>
      <xdr:spPr>
        <a:xfrm>
          <a:off x="9153525" y="55530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285750</xdr:colOff>
      <xdr:row>34</xdr:row>
      <xdr:rowOff>0</xdr:rowOff>
    </xdr:from>
    <xdr:to>
      <xdr:col>43</xdr:col>
      <xdr:colOff>304800</xdr:colOff>
      <xdr:row>34</xdr:row>
      <xdr:rowOff>0</xdr:rowOff>
    </xdr:to>
    <xdr:sp>
      <xdr:nvSpPr>
        <xdr:cNvPr id="38" name="Line 233"/>
        <xdr:cNvSpPr>
          <a:spLocks/>
        </xdr:cNvSpPr>
      </xdr:nvSpPr>
      <xdr:spPr>
        <a:xfrm>
          <a:off x="9124950" y="6276975"/>
          <a:ext cx="5114925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34</xdr:row>
      <xdr:rowOff>9525</xdr:rowOff>
    </xdr:from>
    <xdr:to>
      <xdr:col>28</xdr:col>
      <xdr:colOff>9525</xdr:colOff>
      <xdr:row>34</xdr:row>
      <xdr:rowOff>9525</xdr:rowOff>
    </xdr:to>
    <xdr:sp>
      <xdr:nvSpPr>
        <xdr:cNvPr id="39" name="Line 234"/>
        <xdr:cNvSpPr>
          <a:spLocks/>
        </xdr:cNvSpPr>
      </xdr:nvSpPr>
      <xdr:spPr>
        <a:xfrm>
          <a:off x="916305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30</xdr:row>
      <xdr:rowOff>19050</xdr:rowOff>
    </xdr:from>
    <xdr:to>
      <xdr:col>32</xdr:col>
      <xdr:colOff>0</xdr:colOff>
      <xdr:row>34</xdr:row>
      <xdr:rowOff>9525</xdr:rowOff>
    </xdr:to>
    <xdr:sp>
      <xdr:nvSpPr>
        <xdr:cNvPr id="40" name="Line 237"/>
        <xdr:cNvSpPr>
          <a:spLocks/>
        </xdr:cNvSpPr>
      </xdr:nvSpPr>
      <xdr:spPr>
        <a:xfrm>
          <a:off x="10410825" y="5572125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304800</xdr:colOff>
      <xdr:row>30</xdr:row>
      <xdr:rowOff>9525</xdr:rowOff>
    </xdr:from>
    <xdr:to>
      <xdr:col>35</xdr:col>
      <xdr:colOff>304800</xdr:colOff>
      <xdr:row>34</xdr:row>
      <xdr:rowOff>19050</xdr:rowOff>
    </xdr:to>
    <xdr:sp>
      <xdr:nvSpPr>
        <xdr:cNvPr id="41" name="Line 238"/>
        <xdr:cNvSpPr>
          <a:spLocks/>
        </xdr:cNvSpPr>
      </xdr:nvSpPr>
      <xdr:spPr>
        <a:xfrm>
          <a:off x="11658600" y="5562600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30</xdr:row>
      <xdr:rowOff>19050</xdr:rowOff>
    </xdr:from>
    <xdr:to>
      <xdr:col>40</xdr:col>
      <xdr:colOff>0</xdr:colOff>
      <xdr:row>34</xdr:row>
      <xdr:rowOff>28575</xdr:rowOff>
    </xdr:to>
    <xdr:sp>
      <xdr:nvSpPr>
        <xdr:cNvPr id="42" name="Line 239"/>
        <xdr:cNvSpPr>
          <a:spLocks/>
        </xdr:cNvSpPr>
      </xdr:nvSpPr>
      <xdr:spPr>
        <a:xfrm>
          <a:off x="12925425" y="55721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</xdr:colOff>
      <xdr:row>22</xdr:row>
      <xdr:rowOff>9525</xdr:rowOff>
    </xdr:from>
    <xdr:to>
      <xdr:col>55</xdr:col>
      <xdr:colOff>28575</xdr:colOff>
      <xdr:row>34</xdr:row>
      <xdr:rowOff>9525</xdr:rowOff>
    </xdr:to>
    <xdr:sp>
      <xdr:nvSpPr>
        <xdr:cNvPr id="43" name="Line 240"/>
        <xdr:cNvSpPr>
          <a:spLocks/>
        </xdr:cNvSpPr>
      </xdr:nvSpPr>
      <xdr:spPr>
        <a:xfrm flipV="1">
          <a:off x="14258925" y="4076700"/>
          <a:ext cx="3476625" cy="2209800"/>
        </a:xfrm>
        <a:prstGeom prst="line">
          <a:avLst/>
        </a:prstGeom>
        <a:noFill/>
        <a:ln w="9525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152400</xdr:colOff>
      <xdr:row>23</xdr:row>
      <xdr:rowOff>114300</xdr:rowOff>
    </xdr:from>
    <xdr:to>
      <xdr:col>49</xdr:col>
      <xdr:colOff>152400</xdr:colOff>
      <xdr:row>28</xdr:row>
      <xdr:rowOff>104775</xdr:rowOff>
    </xdr:to>
    <xdr:sp>
      <xdr:nvSpPr>
        <xdr:cNvPr id="44" name="Line 243"/>
        <xdr:cNvSpPr>
          <a:spLocks/>
        </xdr:cNvSpPr>
      </xdr:nvSpPr>
      <xdr:spPr>
        <a:xfrm>
          <a:off x="15973425" y="4343400"/>
          <a:ext cx="0" cy="990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200025</xdr:colOff>
      <xdr:row>26</xdr:row>
      <xdr:rowOff>152400</xdr:rowOff>
    </xdr:from>
    <xdr:to>
      <xdr:col>46</xdr:col>
      <xdr:colOff>200025</xdr:colOff>
      <xdr:row>31</xdr:row>
      <xdr:rowOff>104775</xdr:rowOff>
    </xdr:to>
    <xdr:sp>
      <xdr:nvSpPr>
        <xdr:cNvPr id="45" name="Line 244"/>
        <xdr:cNvSpPr>
          <a:spLocks/>
        </xdr:cNvSpPr>
      </xdr:nvSpPr>
      <xdr:spPr>
        <a:xfrm flipH="1">
          <a:off x="15078075" y="49815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85725</xdr:colOff>
      <xdr:row>20</xdr:row>
      <xdr:rowOff>114300</xdr:rowOff>
    </xdr:from>
    <xdr:to>
      <xdr:col>52</xdr:col>
      <xdr:colOff>85725</xdr:colOff>
      <xdr:row>25</xdr:row>
      <xdr:rowOff>47625</xdr:rowOff>
    </xdr:to>
    <xdr:sp>
      <xdr:nvSpPr>
        <xdr:cNvPr id="46" name="Line 245"/>
        <xdr:cNvSpPr>
          <a:spLocks/>
        </xdr:cNvSpPr>
      </xdr:nvSpPr>
      <xdr:spPr>
        <a:xfrm flipH="1">
          <a:off x="16849725" y="3857625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228600</xdr:colOff>
      <xdr:row>26</xdr:row>
      <xdr:rowOff>152400</xdr:rowOff>
    </xdr:from>
    <xdr:to>
      <xdr:col>46</xdr:col>
      <xdr:colOff>190500</xdr:colOff>
      <xdr:row>26</xdr:row>
      <xdr:rowOff>152400</xdr:rowOff>
    </xdr:to>
    <xdr:sp>
      <xdr:nvSpPr>
        <xdr:cNvPr id="47" name="Line 246"/>
        <xdr:cNvSpPr>
          <a:spLocks/>
        </xdr:cNvSpPr>
      </xdr:nvSpPr>
      <xdr:spPr>
        <a:xfrm flipH="1">
          <a:off x="10010775" y="4981575"/>
          <a:ext cx="50577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23</xdr:row>
      <xdr:rowOff>104775</xdr:rowOff>
    </xdr:from>
    <xdr:to>
      <xdr:col>49</xdr:col>
      <xdr:colOff>161925</xdr:colOff>
      <xdr:row>23</xdr:row>
      <xdr:rowOff>104775</xdr:rowOff>
    </xdr:to>
    <xdr:sp>
      <xdr:nvSpPr>
        <xdr:cNvPr id="48" name="Line 247"/>
        <xdr:cNvSpPr>
          <a:spLocks/>
        </xdr:cNvSpPr>
      </xdr:nvSpPr>
      <xdr:spPr>
        <a:xfrm flipH="1">
          <a:off x="10887075" y="4333875"/>
          <a:ext cx="50958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85725</xdr:colOff>
      <xdr:row>20</xdr:row>
      <xdr:rowOff>104775</xdr:rowOff>
    </xdr:from>
    <xdr:to>
      <xdr:col>52</xdr:col>
      <xdr:colOff>76200</xdr:colOff>
      <xdr:row>20</xdr:row>
      <xdr:rowOff>104775</xdr:rowOff>
    </xdr:to>
    <xdr:sp>
      <xdr:nvSpPr>
        <xdr:cNvPr id="49" name="Line 248"/>
        <xdr:cNvSpPr>
          <a:spLocks/>
        </xdr:cNvSpPr>
      </xdr:nvSpPr>
      <xdr:spPr>
        <a:xfrm flipH="1">
          <a:off x="11753850" y="3848100"/>
          <a:ext cx="508635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17</xdr:row>
      <xdr:rowOff>161925</xdr:rowOff>
    </xdr:from>
    <xdr:to>
      <xdr:col>39</xdr:col>
      <xdr:colOff>0</xdr:colOff>
      <xdr:row>22</xdr:row>
      <xdr:rowOff>9525</xdr:rowOff>
    </xdr:to>
    <xdr:sp>
      <xdr:nvSpPr>
        <xdr:cNvPr id="50" name="Line 250"/>
        <xdr:cNvSpPr>
          <a:spLocks/>
        </xdr:cNvSpPr>
      </xdr:nvSpPr>
      <xdr:spPr>
        <a:xfrm>
          <a:off x="12611100" y="34194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18</xdr:row>
      <xdr:rowOff>9525</xdr:rowOff>
    </xdr:from>
    <xdr:to>
      <xdr:col>43</xdr:col>
      <xdr:colOff>9525</xdr:colOff>
      <xdr:row>30</xdr:row>
      <xdr:rowOff>0</xdr:rowOff>
    </xdr:to>
    <xdr:sp>
      <xdr:nvSpPr>
        <xdr:cNvPr id="51" name="Line 253"/>
        <xdr:cNvSpPr>
          <a:spLocks/>
        </xdr:cNvSpPr>
      </xdr:nvSpPr>
      <xdr:spPr>
        <a:xfrm flipV="1">
          <a:off x="10420350" y="3429000"/>
          <a:ext cx="3524250" cy="21240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304800</xdr:colOff>
      <xdr:row>18</xdr:row>
      <xdr:rowOff>0</xdr:rowOff>
    </xdr:from>
    <xdr:to>
      <xdr:col>47</xdr:col>
      <xdr:colOff>9525</xdr:colOff>
      <xdr:row>30</xdr:row>
      <xdr:rowOff>0</xdr:rowOff>
    </xdr:to>
    <xdr:sp>
      <xdr:nvSpPr>
        <xdr:cNvPr id="52" name="Line 254"/>
        <xdr:cNvSpPr>
          <a:spLocks/>
        </xdr:cNvSpPr>
      </xdr:nvSpPr>
      <xdr:spPr>
        <a:xfrm flipV="1">
          <a:off x="11658600" y="3419475"/>
          <a:ext cx="3543300" cy="213360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18</xdr:row>
      <xdr:rowOff>0</xdr:rowOff>
    </xdr:from>
    <xdr:to>
      <xdr:col>51</xdr:col>
      <xdr:colOff>0</xdr:colOff>
      <xdr:row>30</xdr:row>
      <xdr:rowOff>9525</xdr:rowOff>
    </xdr:to>
    <xdr:sp>
      <xdr:nvSpPr>
        <xdr:cNvPr id="53" name="Line 255"/>
        <xdr:cNvSpPr>
          <a:spLocks/>
        </xdr:cNvSpPr>
      </xdr:nvSpPr>
      <xdr:spPr>
        <a:xfrm flipV="1">
          <a:off x="12925425" y="3419475"/>
          <a:ext cx="3524250" cy="21431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66675</xdr:colOff>
      <xdr:row>20</xdr:row>
      <xdr:rowOff>123825</xdr:rowOff>
    </xdr:from>
    <xdr:to>
      <xdr:col>36</xdr:col>
      <xdr:colOff>66675</xdr:colOff>
      <xdr:row>25</xdr:row>
      <xdr:rowOff>38100</xdr:rowOff>
    </xdr:to>
    <xdr:sp>
      <xdr:nvSpPr>
        <xdr:cNvPr id="54" name="Line 256"/>
        <xdr:cNvSpPr>
          <a:spLocks/>
        </xdr:cNvSpPr>
      </xdr:nvSpPr>
      <xdr:spPr>
        <a:xfrm flipH="1">
          <a:off x="11734800" y="3867150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23</xdr:row>
      <xdr:rowOff>95250</xdr:rowOff>
    </xdr:from>
    <xdr:to>
      <xdr:col>33</xdr:col>
      <xdr:colOff>161925</xdr:colOff>
      <xdr:row>28</xdr:row>
      <xdr:rowOff>76200</xdr:rowOff>
    </xdr:to>
    <xdr:sp>
      <xdr:nvSpPr>
        <xdr:cNvPr id="55" name="Line 257"/>
        <xdr:cNvSpPr>
          <a:spLocks/>
        </xdr:cNvSpPr>
      </xdr:nvSpPr>
      <xdr:spPr>
        <a:xfrm flipH="1">
          <a:off x="10887075" y="4324350"/>
          <a:ext cx="0" cy="9810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34</xdr:row>
      <xdr:rowOff>9525</xdr:rowOff>
    </xdr:from>
    <xdr:to>
      <xdr:col>40</xdr:col>
      <xdr:colOff>9525</xdr:colOff>
      <xdr:row>34</xdr:row>
      <xdr:rowOff>9525</xdr:rowOff>
    </xdr:to>
    <xdr:sp>
      <xdr:nvSpPr>
        <xdr:cNvPr id="56" name="Line 261"/>
        <xdr:cNvSpPr>
          <a:spLocks/>
        </xdr:cNvSpPr>
      </xdr:nvSpPr>
      <xdr:spPr>
        <a:xfrm>
          <a:off x="12934950" y="628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</xdr:colOff>
      <xdr:row>22</xdr:row>
      <xdr:rowOff>0</xdr:rowOff>
    </xdr:from>
    <xdr:to>
      <xdr:col>55</xdr:col>
      <xdr:colOff>28575</xdr:colOff>
      <xdr:row>22</xdr:row>
      <xdr:rowOff>0</xdr:rowOff>
    </xdr:to>
    <xdr:sp>
      <xdr:nvSpPr>
        <xdr:cNvPr id="57" name="Line 262"/>
        <xdr:cNvSpPr>
          <a:spLocks/>
        </xdr:cNvSpPr>
      </xdr:nvSpPr>
      <xdr:spPr>
        <a:xfrm flipH="1">
          <a:off x="12630150" y="4067175"/>
          <a:ext cx="5105400" cy="0"/>
        </a:xfrm>
        <a:prstGeom prst="line">
          <a:avLst/>
        </a:prstGeom>
        <a:noFill/>
        <a:ln w="9525" cmpd="sng">
          <a:solidFill>
            <a:srgbClr val="00FF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133350</xdr:colOff>
      <xdr:row>20</xdr:row>
      <xdr:rowOff>85725</xdr:rowOff>
    </xdr:from>
    <xdr:to>
      <xdr:col>48</xdr:col>
      <xdr:colOff>133350</xdr:colOff>
      <xdr:row>25</xdr:row>
      <xdr:rowOff>28575</xdr:rowOff>
    </xdr:to>
    <xdr:sp>
      <xdr:nvSpPr>
        <xdr:cNvPr id="58" name="Line 265"/>
        <xdr:cNvSpPr>
          <a:spLocks/>
        </xdr:cNvSpPr>
      </xdr:nvSpPr>
      <xdr:spPr>
        <a:xfrm flipH="1">
          <a:off x="15640050" y="38290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123825</xdr:colOff>
      <xdr:row>20</xdr:row>
      <xdr:rowOff>104775</xdr:rowOff>
    </xdr:from>
    <xdr:to>
      <xdr:col>44</xdr:col>
      <xdr:colOff>123825</xdr:colOff>
      <xdr:row>25</xdr:row>
      <xdr:rowOff>38100</xdr:rowOff>
    </xdr:to>
    <xdr:sp>
      <xdr:nvSpPr>
        <xdr:cNvPr id="59" name="Line 266"/>
        <xdr:cNvSpPr>
          <a:spLocks/>
        </xdr:cNvSpPr>
      </xdr:nvSpPr>
      <xdr:spPr>
        <a:xfrm>
          <a:off x="14373225" y="3848100"/>
          <a:ext cx="0" cy="8191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31</xdr:row>
      <xdr:rowOff>114300</xdr:rowOff>
    </xdr:from>
    <xdr:to>
      <xdr:col>46</xdr:col>
      <xdr:colOff>209550</xdr:colOff>
      <xdr:row>31</xdr:row>
      <xdr:rowOff>114300</xdr:rowOff>
    </xdr:to>
    <xdr:sp>
      <xdr:nvSpPr>
        <xdr:cNvPr id="60" name="Line 268"/>
        <xdr:cNvSpPr>
          <a:spLocks/>
        </xdr:cNvSpPr>
      </xdr:nvSpPr>
      <xdr:spPr>
        <a:xfrm flipH="1">
          <a:off x="9982200" y="5829300"/>
          <a:ext cx="5105400" cy="0"/>
        </a:xfrm>
        <a:prstGeom prst="line">
          <a:avLst/>
        </a:prstGeom>
        <a:noFill/>
        <a:ln w="9525" cmpd="sng">
          <a:solidFill>
            <a:srgbClr val="00FF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22</xdr:row>
      <xdr:rowOff>0</xdr:rowOff>
    </xdr:from>
    <xdr:to>
      <xdr:col>39</xdr:col>
      <xdr:colOff>9525</xdr:colOff>
      <xdr:row>34</xdr:row>
      <xdr:rowOff>0</xdr:rowOff>
    </xdr:to>
    <xdr:sp>
      <xdr:nvSpPr>
        <xdr:cNvPr id="61" name="Line 269"/>
        <xdr:cNvSpPr>
          <a:spLocks/>
        </xdr:cNvSpPr>
      </xdr:nvSpPr>
      <xdr:spPr>
        <a:xfrm flipV="1">
          <a:off x="9153525" y="4067175"/>
          <a:ext cx="3467100" cy="2209800"/>
        </a:xfrm>
        <a:prstGeom prst="line">
          <a:avLst/>
        </a:prstGeom>
        <a:noFill/>
        <a:ln w="9525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22</xdr:row>
      <xdr:rowOff>0</xdr:rowOff>
    </xdr:from>
    <xdr:to>
      <xdr:col>43</xdr:col>
      <xdr:colOff>0</xdr:colOff>
      <xdr:row>34</xdr:row>
      <xdr:rowOff>19050</xdr:rowOff>
    </xdr:to>
    <xdr:sp>
      <xdr:nvSpPr>
        <xdr:cNvPr id="62" name="Line 270"/>
        <xdr:cNvSpPr>
          <a:spLocks/>
        </xdr:cNvSpPr>
      </xdr:nvSpPr>
      <xdr:spPr>
        <a:xfrm flipV="1">
          <a:off x="10420350" y="4067175"/>
          <a:ext cx="3514725" cy="2228850"/>
        </a:xfrm>
        <a:prstGeom prst="line">
          <a:avLst/>
        </a:prstGeom>
        <a:noFill/>
        <a:ln w="9525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209550</xdr:colOff>
      <xdr:row>26</xdr:row>
      <xdr:rowOff>123825</xdr:rowOff>
    </xdr:from>
    <xdr:to>
      <xdr:col>30</xdr:col>
      <xdr:colOff>209550</xdr:colOff>
      <xdr:row>26</xdr:row>
      <xdr:rowOff>123825</xdr:rowOff>
    </xdr:to>
    <xdr:sp>
      <xdr:nvSpPr>
        <xdr:cNvPr id="63" name="Line 271"/>
        <xdr:cNvSpPr>
          <a:spLocks/>
        </xdr:cNvSpPr>
      </xdr:nvSpPr>
      <xdr:spPr>
        <a:xfrm>
          <a:off x="9991725" y="4953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219075</xdr:colOff>
      <xdr:row>26</xdr:row>
      <xdr:rowOff>152400</xdr:rowOff>
    </xdr:from>
    <xdr:to>
      <xdr:col>30</xdr:col>
      <xdr:colOff>219075</xdr:colOff>
      <xdr:row>31</xdr:row>
      <xdr:rowOff>95250</xdr:rowOff>
    </xdr:to>
    <xdr:sp>
      <xdr:nvSpPr>
        <xdr:cNvPr id="64" name="Line 272"/>
        <xdr:cNvSpPr>
          <a:spLocks/>
        </xdr:cNvSpPr>
      </xdr:nvSpPr>
      <xdr:spPr>
        <a:xfrm>
          <a:off x="10001250" y="4981575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28</xdr:row>
      <xdr:rowOff>85725</xdr:rowOff>
    </xdr:from>
    <xdr:to>
      <xdr:col>49</xdr:col>
      <xdr:colOff>142875</xdr:colOff>
      <xdr:row>28</xdr:row>
      <xdr:rowOff>95250</xdr:rowOff>
    </xdr:to>
    <xdr:sp>
      <xdr:nvSpPr>
        <xdr:cNvPr id="65" name="Line 273"/>
        <xdr:cNvSpPr>
          <a:spLocks/>
        </xdr:cNvSpPr>
      </xdr:nvSpPr>
      <xdr:spPr>
        <a:xfrm>
          <a:off x="10887075" y="5314950"/>
          <a:ext cx="5076825" cy="9525"/>
        </a:xfrm>
        <a:prstGeom prst="line">
          <a:avLst/>
        </a:prstGeom>
        <a:noFill/>
        <a:ln w="9525" cmpd="sng">
          <a:solidFill>
            <a:srgbClr val="00FF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57150</xdr:colOff>
      <xdr:row>25</xdr:row>
      <xdr:rowOff>47625</xdr:rowOff>
    </xdr:from>
    <xdr:to>
      <xdr:col>52</xdr:col>
      <xdr:colOff>85725</xdr:colOff>
      <xdr:row>25</xdr:row>
      <xdr:rowOff>47625</xdr:rowOff>
    </xdr:to>
    <xdr:sp>
      <xdr:nvSpPr>
        <xdr:cNvPr id="66" name="Line 274"/>
        <xdr:cNvSpPr>
          <a:spLocks/>
        </xdr:cNvSpPr>
      </xdr:nvSpPr>
      <xdr:spPr>
        <a:xfrm flipH="1">
          <a:off x="11725275" y="4676775"/>
          <a:ext cx="5124450" cy="0"/>
        </a:xfrm>
        <a:prstGeom prst="line">
          <a:avLst/>
        </a:prstGeom>
        <a:noFill/>
        <a:ln w="9525" cmpd="sng">
          <a:solidFill>
            <a:srgbClr val="00FF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228600</xdr:colOff>
      <xdr:row>26</xdr:row>
      <xdr:rowOff>152400</xdr:rowOff>
    </xdr:from>
    <xdr:to>
      <xdr:col>42</xdr:col>
      <xdr:colOff>228600</xdr:colOff>
      <xdr:row>31</xdr:row>
      <xdr:rowOff>123825</xdr:rowOff>
    </xdr:to>
    <xdr:sp>
      <xdr:nvSpPr>
        <xdr:cNvPr id="67" name="Line 275"/>
        <xdr:cNvSpPr>
          <a:spLocks/>
        </xdr:cNvSpPr>
      </xdr:nvSpPr>
      <xdr:spPr>
        <a:xfrm>
          <a:off x="13849350" y="4981575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209550</xdr:colOff>
      <xdr:row>26</xdr:row>
      <xdr:rowOff>142875</xdr:rowOff>
    </xdr:from>
    <xdr:to>
      <xdr:col>38</xdr:col>
      <xdr:colOff>209550</xdr:colOff>
      <xdr:row>31</xdr:row>
      <xdr:rowOff>114300</xdr:rowOff>
    </xdr:to>
    <xdr:sp>
      <xdr:nvSpPr>
        <xdr:cNvPr id="68" name="Line 276"/>
        <xdr:cNvSpPr>
          <a:spLocks/>
        </xdr:cNvSpPr>
      </xdr:nvSpPr>
      <xdr:spPr>
        <a:xfrm>
          <a:off x="12506325" y="4972050"/>
          <a:ext cx="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228600</xdr:colOff>
      <xdr:row>26</xdr:row>
      <xdr:rowOff>152400</xdr:rowOff>
    </xdr:from>
    <xdr:to>
      <xdr:col>34</xdr:col>
      <xdr:colOff>228600</xdr:colOff>
      <xdr:row>31</xdr:row>
      <xdr:rowOff>104775</xdr:rowOff>
    </xdr:to>
    <xdr:sp>
      <xdr:nvSpPr>
        <xdr:cNvPr id="69" name="Line 277"/>
        <xdr:cNvSpPr>
          <a:spLocks/>
        </xdr:cNvSpPr>
      </xdr:nvSpPr>
      <xdr:spPr>
        <a:xfrm>
          <a:off x="11268075" y="4981575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304800</xdr:colOff>
      <xdr:row>22</xdr:row>
      <xdr:rowOff>0</xdr:rowOff>
    </xdr:from>
    <xdr:to>
      <xdr:col>47</xdr:col>
      <xdr:colOff>0</xdr:colOff>
      <xdr:row>34</xdr:row>
      <xdr:rowOff>28575</xdr:rowOff>
    </xdr:to>
    <xdr:sp>
      <xdr:nvSpPr>
        <xdr:cNvPr id="70" name="Line 278"/>
        <xdr:cNvSpPr>
          <a:spLocks/>
        </xdr:cNvSpPr>
      </xdr:nvSpPr>
      <xdr:spPr>
        <a:xfrm flipV="1">
          <a:off x="11658600" y="4067175"/>
          <a:ext cx="3533775" cy="2238375"/>
        </a:xfrm>
        <a:prstGeom prst="line">
          <a:avLst/>
        </a:prstGeom>
        <a:noFill/>
        <a:ln w="9525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21</xdr:row>
      <xdr:rowOff>152400</xdr:rowOff>
    </xdr:from>
    <xdr:to>
      <xdr:col>51</xdr:col>
      <xdr:colOff>0</xdr:colOff>
      <xdr:row>34</xdr:row>
      <xdr:rowOff>0</xdr:rowOff>
    </xdr:to>
    <xdr:sp>
      <xdr:nvSpPr>
        <xdr:cNvPr id="71" name="Line 279"/>
        <xdr:cNvSpPr>
          <a:spLocks/>
        </xdr:cNvSpPr>
      </xdr:nvSpPr>
      <xdr:spPr>
        <a:xfrm flipV="1">
          <a:off x="12934950" y="4057650"/>
          <a:ext cx="3514725" cy="2219325"/>
        </a:xfrm>
        <a:prstGeom prst="line">
          <a:avLst/>
        </a:prstGeom>
        <a:noFill/>
        <a:ln w="9525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17</xdr:row>
      <xdr:rowOff>161925</xdr:rowOff>
    </xdr:from>
    <xdr:to>
      <xdr:col>51</xdr:col>
      <xdr:colOff>0</xdr:colOff>
      <xdr:row>22</xdr:row>
      <xdr:rowOff>0</xdr:rowOff>
    </xdr:to>
    <xdr:sp>
      <xdr:nvSpPr>
        <xdr:cNvPr id="72" name="Line 280"/>
        <xdr:cNvSpPr>
          <a:spLocks/>
        </xdr:cNvSpPr>
      </xdr:nvSpPr>
      <xdr:spPr>
        <a:xfrm>
          <a:off x="16449675" y="3419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18</xdr:row>
      <xdr:rowOff>0</xdr:rowOff>
    </xdr:from>
    <xdr:to>
      <xdr:col>47</xdr:col>
      <xdr:colOff>9525</xdr:colOff>
      <xdr:row>22</xdr:row>
      <xdr:rowOff>19050</xdr:rowOff>
    </xdr:to>
    <xdr:sp>
      <xdr:nvSpPr>
        <xdr:cNvPr id="73" name="Line 281"/>
        <xdr:cNvSpPr>
          <a:spLocks/>
        </xdr:cNvSpPr>
      </xdr:nvSpPr>
      <xdr:spPr>
        <a:xfrm>
          <a:off x="15201900" y="34194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18</xdr:row>
      <xdr:rowOff>9525</xdr:rowOff>
    </xdr:from>
    <xdr:to>
      <xdr:col>43</xdr:col>
      <xdr:colOff>0</xdr:colOff>
      <xdr:row>22</xdr:row>
      <xdr:rowOff>19050</xdr:rowOff>
    </xdr:to>
    <xdr:sp>
      <xdr:nvSpPr>
        <xdr:cNvPr id="74" name="Line 282"/>
        <xdr:cNvSpPr>
          <a:spLocks/>
        </xdr:cNvSpPr>
      </xdr:nvSpPr>
      <xdr:spPr>
        <a:xfrm>
          <a:off x="13935075" y="34290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123825</xdr:colOff>
      <xdr:row>20</xdr:row>
      <xdr:rowOff>114300</xdr:rowOff>
    </xdr:from>
    <xdr:to>
      <xdr:col>40</xdr:col>
      <xdr:colOff>123825</xdr:colOff>
      <xdr:row>25</xdr:row>
      <xdr:rowOff>9525</xdr:rowOff>
    </xdr:to>
    <xdr:sp>
      <xdr:nvSpPr>
        <xdr:cNvPr id="75" name="Line 283"/>
        <xdr:cNvSpPr>
          <a:spLocks/>
        </xdr:cNvSpPr>
      </xdr:nvSpPr>
      <xdr:spPr>
        <a:xfrm>
          <a:off x="13049250" y="3857625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190500</xdr:colOff>
      <xdr:row>23</xdr:row>
      <xdr:rowOff>104775</xdr:rowOff>
    </xdr:from>
    <xdr:to>
      <xdr:col>37</xdr:col>
      <xdr:colOff>190500</xdr:colOff>
      <xdr:row>28</xdr:row>
      <xdr:rowOff>47625</xdr:rowOff>
    </xdr:to>
    <xdr:sp>
      <xdr:nvSpPr>
        <xdr:cNvPr id="76" name="Line 284"/>
        <xdr:cNvSpPr>
          <a:spLocks/>
        </xdr:cNvSpPr>
      </xdr:nvSpPr>
      <xdr:spPr>
        <a:xfrm>
          <a:off x="12172950" y="4333875"/>
          <a:ext cx="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190500</xdr:colOff>
      <xdr:row>23</xdr:row>
      <xdr:rowOff>95250</xdr:rowOff>
    </xdr:from>
    <xdr:to>
      <xdr:col>45</xdr:col>
      <xdr:colOff>190500</xdr:colOff>
      <xdr:row>28</xdr:row>
      <xdr:rowOff>114300</xdr:rowOff>
    </xdr:to>
    <xdr:sp>
      <xdr:nvSpPr>
        <xdr:cNvPr id="77" name="Line 285"/>
        <xdr:cNvSpPr>
          <a:spLocks/>
        </xdr:cNvSpPr>
      </xdr:nvSpPr>
      <xdr:spPr>
        <a:xfrm>
          <a:off x="14754225" y="4324350"/>
          <a:ext cx="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161925</xdr:colOff>
      <xdr:row>23</xdr:row>
      <xdr:rowOff>123825</xdr:rowOff>
    </xdr:from>
    <xdr:to>
      <xdr:col>41</xdr:col>
      <xdr:colOff>161925</xdr:colOff>
      <xdr:row>28</xdr:row>
      <xdr:rowOff>85725</xdr:rowOff>
    </xdr:to>
    <xdr:sp>
      <xdr:nvSpPr>
        <xdr:cNvPr id="78" name="Line 286"/>
        <xdr:cNvSpPr>
          <a:spLocks/>
        </xdr:cNvSpPr>
      </xdr:nvSpPr>
      <xdr:spPr>
        <a:xfrm>
          <a:off x="13401675" y="4352925"/>
          <a:ext cx="0" cy="96202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171450</xdr:colOff>
      <xdr:row>34</xdr:row>
      <xdr:rowOff>85725</xdr:rowOff>
    </xdr:from>
    <xdr:to>
      <xdr:col>35</xdr:col>
      <xdr:colOff>161925</xdr:colOff>
      <xdr:row>36</xdr:row>
      <xdr:rowOff>180975</xdr:rowOff>
    </xdr:to>
    <xdr:sp>
      <xdr:nvSpPr>
        <xdr:cNvPr id="79" name="Line 295"/>
        <xdr:cNvSpPr>
          <a:spLocks/>
        </xdr:cNvSpPr>
      </xdr:nvSpPr>
      <xdr:spPr>
        <a:xfrm flipH="1">
          <a:off x="11210925" y="6362700"/>
          <a:ext cx="30480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38</xdr:row>
      <xdr:rowOff>38100</xdr:rowOff>
    </xdr:from>
    <xdr:to>
      <xdr:col>34</xdr:col>
      <xdr:colOff>152400</xdr:colOff>
      <xdr:row>42</xdr:row>
      <xdr:rowOff>57150</xdr:rowOff>
    </xdr:to>
    <xdr:sp>
      <xdr:nvSpPr>
        <xdr:cNvPr id="80" name="Line 296"/>
        <xdr:cNvSpPr>
          <a:spLocks/>
        </xdr:cNvSpPr>
      </xdr:nvSpPr>
      <xdr:spPr>
        <a:xfrm flipH="1">
          <a:off x="11191875" y="7115175"/>
          <a:ext cx="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34</xdr:row>
      <xdr:rowOff>47625</xdr:rowOff>
    </xdr:from>
    <xdr:to>
      <xdr:col>31</xdr:col>
      <xdr:colOff>114300</xdr:colOff>
      <xdr:row>36</xdr:row>
      <xdr:rowOff>171450</xdr:rowOff>
    </xdr:to>
    <xdr:sp>
      <xdr:nvSpPr>
        <xdr:cNvPr id="81" name="Line 300"/>
        <xdr:cNvSpPr>
          <a:spLocks/>
        </xdr:cNvSpPr>
      </xdr:nvSpPr>
      <xdr:spPr>
        <a:xfrm flipH="1">
          <a:off x="8524875" y="6324600"/>
          <a:ext cx="16859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123825</xdr:colOff>
      <xdr:row>38</xdr:row>
      <xdr:rowOff>9525</xdr:rowOff>
    </xdr:from>
    <xdr:to>
      <xdr:col>38</xdr:col>
      <xdr:colOff>76200</xdr:colOff>
      <xdr:row>43</xdr:row>
      <xdr:rowOff>19050</xdr:rowOff>
    </xdr:to>
    <xdr:sp>
      <xdr:nvSpPr>
        <xdr:cNvPr id="82" name="Line 301"/>
        <xdr:cNvSpPr>
          <a:spLocks/>
        </xdr:cNvSpPr>
      </xdr:nvSpPr>
      <xdr:spPr>
        <a:xfrm>
          <a:off x="11791950" y="7086600"/>
          <a:ext cx="58102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38</xdr:row>
      <xdr:rowOff>9525</xdr:rowOff>
    </xdr:from>
    <xdr:to>
      <xdr:col>38</xdr:col>
      <xdr:colOff>104775</xdr:colOff>
      <xdr:row>43</xdr:row>
      <xdr:rowOff>0</xdr:rowOff>
    </xdr:to>
    <xdr:sp>
      <xdr:nvSpPr>
        <xdr:cNvPr id="83" name="Line 302"/>
        <xdr:cNvSpPr>
          <a:spLocks/>
        </xdr:cNvSpPr>
      </xdr:nvSpPr>
      <xdr:spPr>
        <a:xfrm flipH="1">
          <a:off x="11744325" y="7086600"/>
          <a:ext cx="6572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85725</xdr:colOff>
      <xdr:row>38</xdr:row>
      <xdr:rowOff>19050</xdr:rowOff>
    </xdr:from>
    <xdr:to>
      <xdr:col>29</xdr:col>
      <xdr:colOff>28575</xdr:colOff>
      <xdr:row>43</xdr:row>
      <xdr:rowOff>0</xdr:rowOff>
    </xdr:to>
    <xdr:sp>
      <xdr:nvSpPr>
        <xdr:cNvPr id="84" name="Line 306"/>
        <xdr:cNvSpPr>
          <a:spLocks/>
        </xdr:cNvSpPr>
      </xdr:nvSpPr>
      <xdr:spPr>
        <a:xfrm>
          <a:off x="8924925" y="7096125"/>
          <a:ext cx="5715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66675</xdr:colOff>
      <xdr:row>38</xdr:row>
      <xdr:rowOff>0</xdr:rowOff>
    </xdr:from>
    <xdr:to>
      <xdr:col>29</xdr:col>
      <xdr:colOff>76200</xdr:colOff>
      <xdr:row>43</xdr:row>
      <xdr:rowOff>0</xdr:rowOff>
    </xdr:to>
    <xdr:sp>
      <xdr:nvSpPr>
        <xdr:cNvPr id="85" name="Line 307"/>
        <xdr:cNvSpPr>
          <a:spLocks/>
        </xdr:cNvSpPr>
      </xdr:nvSpPr>
      <xdr:spPr>
        <a:xfrm flipH="1">
          <a:off x="8905875" y="7077075"/>
          <a:ext cx="6381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38</xdr:row>
      <xdr:rowOff>9525</xdr:rowOff>
    </xdr:from>
    <xdr:to>
      <xdr:col>31</xdr:col>
      <xdr:colOff>47625</xdr:colOff>
      <xdr:row>42</xdr:row>
      <xdr:rowOff>142875</xdr:rowOff>
    </xdr:to>
    <xdr:sp>
      <xdr:nvSpPr>
        <xdr:cNvPr id="86" name="Line 308"/>
        <xdr:cNvSpPr>
          <a:spLocks/>
        </xdr:cNvSpPr>
      </xdr:nvSpPr>
      <xdr:spPr>
        <a:xfrm>
          <a:off x="10144125" y="70866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38</xdr:row>
      <xdr:rowOff>9525</xdr:rowOff>
    </xdr:from>
    <xdr:to>
      <xdr:col>40</xdr:col>
      <xdr:colOff>9525</xdr:colOff>
      <xdr:row>43</xdr:row>
      <xdr:rowOff>0</xdr:rowOff>
    </xdr:to>
    <xdr:sp>
      <xdr:nvSpPr>
        <xdr:cNvPr id="87" name="Line 309"/>
        <xdr:cNvSpPr>
          <a:spLocks/>
        </xdr:cNvSpPr>
      </xdr:nvSpPr>
      <xdr:spPr>
        <a:xfrm>
          <a:off x="12934950" y="708660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37</xdr:row>
      <xdr:rowOff>190500</xdr:rowOff>
    </xdr:from>
    <xdr:to>
      <xdr:col>21</xdr:col>
      <xdr:colOff>9525</xdr:colOff>
      <xdr:row>42</xdr:row>
      <xdr:rowOff>171450</xdr:rowOff>
    </xdr:to>
    <xdr:sp>
      <xdr:nvSpPr>
        <xdr:cNvPr id="88" name="Line 310"/>
        <xdr:cNvSpPr>
          <a:spLocks/>
        </xdr:cNvSpPr>
      </xdr:nvSpPr>
      <xdr:spPr>
        <a:xfrm>
          <a:off x="6372225" y="7067550"/>
          <a:ext cx="59055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38</xdr:row>
      <xdr:rowOff>0</xdr:rowOff>
    </xdr:from>
    <xdr:to>
      <xdr:col>21</xdr:col>
      <xdr:colOff>85725</xdr:colOff>
      <xdr:row>42</xdr:row>
      <xdr:rowOff>180975</xdr:rowOff>
    </xdr:to>
    <xdr:sp>
      <xdr:nvSpPr>
        <xdr:cNvPr id="89" name="Line 311"/>
        <xdr:cNvSpPr>
          <a:spLocks/>
        </xdr:cNvSpPr>
      </xdr:nvSpPr>
      <xdr:spPr>
        <a:xfrm flipH="1">
          <a:off x="6391275" y="7077075"/>
          <a:ext cx="6477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38</xdr:row>
      <xdr:rowOff>9525</xdr:rowOff>
    </xdr:from>
    <xdr:to>
      <xdr:col>23</xdr:col>
      <xdr:colOff>0</xdr:colOff>
      <xdr:row>42</xdr:row>
      <xdr:rowOff>133350</xdr:rowOff>
    </xdr:to>
    <xdr:sp>
      <xdr:nvSpPr>
        <xdr:cNvPr id="90" name="Line 312"/>
        <xdr:cNvSpPr>
          <a:spLocks/>
        </xdr:cNvSpPr>
      </xdr:nvSpPr>
      <xdr:spPr>
        <a:xfrm>
          <a:off x="7581900" y="7086600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34</xdr:row>
      <xdr:rowOff>66675</xdr:rowOff>
    </xdr:from>
    <xdr:to>
      <xdr:col>44</xdr:col>
      <xdr:colOff>0</xdr:colOff>
      <xdr:row>36</xdr:row>
      <xdr:rowOff>190500</xdr:rowOff>
    </xdr:to>
    <xdr:sp>
      <xdr:nvSpPr>
        <xdr:cNvPr id="91" name="Line 313"/>
        <xdr:cNvSpPr>
          <a:spLocks/>
        </xdr:cNvSpPr>
      </xdr:nvSpPr>
      <xdr:spPr>
        <a:xfrm>
          <a:off x="12753975" y="6343650"/>
          <a:ext cx="14954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171450</xdr:colOff>
      <xdr:row>34</xdr:row>
      <xdr:rowOff>47625</xdr:rowOff>
    </xdr:from>
    <xdr:to>
      <xdr:col>52</xdr:col>
      <xdr:colOff>304800</xdr:colOff>
      <xdr:row>37</xdr:row>
      <xdr:rowOff>0</xdr:rowOff>
    </xdr:to>
    <xdr:sp>
      <xdr:nvSpPr>
        <xdr:cNvPr id="92" name="Line 314"/>
        <xdr:cNvSpPr>
          <a:spLocks/>
        </xdr:cNvSpPr>
      </xdr:nvSpPr>
      <xdr:spPr>
        <a:xfrm>
          <a:off x="14106525" y="6324600"/>
          <a:ext cx="29622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171450</xdr:colOff>
      <xdr:row>38</xdr:row>
      <xdr:rowOff>66675</xdr:rowOff>
    </xdr:from>
    <xdr:to>
      <xdr:col>44</xdr:col>
      <xdr:colOff>171450</xdr:colOff>
      <xdr:row>42</xdr:row>
      <xdr:rowOff>76200</xdr:rowOff>
    </xdr:to>
    <xdr:sp>
      <xdr:nvSpPr>
        <xdr:cNvPr id="93" name="Line 315"/>
        <xdr:cNvSpPr>
          <a:spLocks/>
        </xdr:cNvSpPr>
      </xdr:nvSpPr>
      <xdr:spPr>
        <a:xfrm>
          <a:off x="14420850" y="714375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161925</xdr:colOff>
      <xdr:row>38</xdr:row>
      <xdr:rowOff>123825</xdr:rowOff>
    </xdr:from>
    <xdr:to>
      <xdr:col>53</xdr:col>
      <xdr:colOff>161925</xdr:colOff>
      <xdr:row>42</xdr:row>
      <xdr:rowOff>104775</xdr:rowOff>
    </xdr:to>
    <xdr:sp>
      <xdr:nvSpPr>
        <xdr:cNvPr id="94" name="Line 316"/>
        <xdr:cNvSpPr>
          <a:spLocks/>
        </xdr:cNvSpPr>
      </xdr:nvSpPr>
      <xdr:spPr>
        <a:xfrm>
          <a:off x="17240250" y="7200900"/>
          <a:ext cx="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142875</xdr:colOff>
      <xdr:row>38</xdr:row>
      <xdr:rowOff>76200</xdr:rowOff>
    </xdr:from>
    <xdr:to>
      <xdr:col>25</xdr:col>
      <xdr:colOff>142875</xdr:colOff>
      <xdr:row>42</xdr:row>
      <xdr:rowOff>133350</xdr:rowOff>
    </xdr:to>
    <xdr:sp>
      <xdr:nvSpPr>
        <xdr:cNvPr id="95" name="Line 317"/>
        <xdr:cNvSpPr>
          <a:spLocks/>
        </xdr:cNvSpPr>
      </xdr:nvSpPr>
      <xdr:spPr>
        <a:xfrm>
          <a:off x="8353425" y="71532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142875</xdr:colOff>
      <xdr:row>38</xdr:row>
      <xdr:rowOff>123825</xdr:rowOff>
    </xdr:from>
    <xdr:to>
      <xdr:col>17</xdr:col>
      <xdr:colOff>142875</xdr:colOff>
      <xdr:row>42</xdr:row>
      <xdr:rowOff>133350</xdr:rowOff>
    </xdr:to>
    <xdr:sp>
      <xdr:nvSpPr>
        <xdr:cNvPr id="96" name="Line 318"/>
        <xdr:cNvSpPr>
          <a:spLocks/>
        </xdr:cNvSpPr>
      </xdr:nvSpPr>
      <xdr:spPr>
        <a:xfrm>
          <a:off x="5838825" y="72009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171450</xdr:colOff>
      <xdr:row>2</xdr:row>
      <xdr:rowOff>104775</xdr:rowOff>
    </xdr:from>
    <xdr:to>
      <xdr:col>49</xdr:col>
      <xdr:colOff>171450</xdr:colOff>
      <xdr:row>5</xdr:row>
      <xdr:rowOff>161925</xdr:rowOff>
    </xdr:to>
    <xdr:sp>
      <xdr:nvSpPr>
        <xdr:cNvPr id="97" name="Line 319"/>
        <xdr:cNvSpPr>
          <a:spLocks/>
        </xdr:cNvSpPr>
      </xdr:nvSpPr>
      <xdr:spPr>
        <a:xfrm>
          <a:off x="15992475" y="476250"/>
          <a:ext cx="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142875</xdr:colOff>
      <xdr:row>2</xdr:row>
      <xdr:rowOff>104775</xdr:rowOff>
    </xdr:from>
    <xdr:to>
      <xdr:col>40</xdr:col>
      <xdr:colOff>142875</xdr:colOff>
      <xdr:row>5</xdr:row>
      <xdr:rowOff>114300</xdr:rowOff>
    </xdr:to>
    <xdr:sp>
      <xdr:nvSpPr>
        <xdr:cNvPr id="98" name="Line 320"/>
        <xdr:cNvSpPr>
          <a:spLocks/>
        </xdr:cNvSpPr>
      </xdr:nvSpPr>
      <xdr:spPr>
        <a:xfrm>
          <a:off x="13068300" y="4762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23</xdr:row>
      <xdr:rowOff>123825</xdr:rowOff>
    </xdr:from>
    <xdr:to>
      <xdr:col>23</xdr:col>
      <xdr:colOff>152400</xdr:colOff>
      <xdr:row>26</xdr:row>
      <xdr:rowOff>171450</xdr:rowOff>
    </xdr:to>
    <xdr:sp>
      <xdr:nvSpPr>
        <xdr:cNvPr id="99" name="Line 321"/>
        <xdr:cNvSpPr>
          <a:spLocks/>
        </xdr:cNvSpPr>
      </xdr:nvSpPr>
      <xdr:spPr>
        <a:xfrm>
          <a:off x="7734300" y="43529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66675</xdr:colOff>
      <xdr:row>30</xdr:row>
      <xdr:rowOff>142875</xdr:rowOff>
    </xdr:from>
    <xdr:to>
      <xdr:col>52</xdr:col>
      <xdr:colOff>9525</xdr:colOff>
      <xdr:row>30</xdr:row>
      <xdr:rowOff>142875</xdr:rowOff>
    </xdr:to>
    <xdr:sp>
      <xdr:nvSpPr>
        <xdr:cNvPr id="100" name="Line 322"/>
        <xdr:cNvSpPr>
          <a:spLocks/>
        </xdr:cNvSpPr>
      </xdr:nvSpPr>
      <xdr:spPr>
        <a:xfrm flipV="1">
          <a:off x="15259050" y="569595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161925</xdr:colOff>
      <xdr:row>31</xdr:row>
      <xdr:rowOff>85725</xdr:rowOff>
    </xdr:from>
    <xdr:to>
      <xdr:col>53</xdr:col>
      <xdr:colOff>161925</xdr:colOff>
      <xdr:row>33</xdr:row>
      <xdr:rowOff>123825</xdr:rowOff>
    </xdr:to>
    <xdr:sp>
      <xdr:nvSpPr>
        <xdr:cNvPr id="101" name="Line 323"/>
        <xdr:cNvSpPr>
          <a:spLocks/>
        </xdr:cNvSpPr>
      </xdr:nvSpPr>
      <xdr:spPr>
        <a:xfrm>
          <a:off x="17240250" y="58007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47625</xdr:colOff>
      <xdr:row>23</xdr:row>
      <xdr:rowOff>152400</xdr:rowOff>
    </xdr:from>
    <xdr:to>
      <xdr:col>55</xdr:col>
      <xdr:colOff>266700</xdr:colOff>
      <xdr:row>27</xdr:row>
      <xdr:rowOff>85725</xdr:rowOff>
    </xdr:to>
    <xdr:sp>
      <xdr:nvSpPr>
        <xdr:cNvPr id="102" name="Line 324"/>
        <xdr:cNvSpPr>
          <a:spLocks/>
        </xdr:cNvSpPr>
      </xdr:nvSpPr>
      <xdr:spPr>
        <a:xfrm flipV="1">
          <a:off x="16182975" y="4381500"/>
          <a:ext cx="179070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142875</xdr:colOff>
      <xdr:row>24</xdr:row>
      <xdr:rowOff>76200</xdr:rowOff>
    </xdr:from>
    <xdr:to>
      <xdr:col>56</xdr:col>
      <xdr:colOff>142875</xdr:colOff>
      <xdr:row>26</xdr:row>
      <xdr:rowOff>66675</xdr:rowOff>
    </xdr:to>
    <xdr:sp>
      <xdr:nvSpPr>
        <xdr:cNvPr id="103" name="Line 325"/>
        <xdr:cNvSpPr>
          <a:spLocks/>
        </xdr:cNvSpPr>
      </xdr:nvSpPr>
      <xdr:spPr>
        <a:xfrm>
          <a:off x="18164175" y="450532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31</xdr:row>
      <xdr:rowOff>0</xdr:rowOff>
    </xdr:from>
    <xdr:to>
      <xdr:col>34</xdr:col>
      <xdr:colOff>0</xdr:colOff>
      <xdr:row>36</xdr:row>
      <xdr:rowOff>190500</xdr:rowOff>
    </xdr:to>
    <xdr:sp>
      <xdr:nvSpPr>
        <xdr:cNvPr id="104" name="Line 329"/>
        <xdr:cNvSpPr>
          <a:spLocks/>
        </xdr:cNvSpPr>
      </xdr:nvSpPr>
      <xdr:spPr>
        <a:xfrm flipH="1">
          <a:off x="5886450" y="5715000"/>
          <a:ext cx="5153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23</xdr:row>
      <xdr:rowOff>9525</xdr:rowOff>
    </xdr:from>
    <xdr:to>
      <xdr:col>37</xdr:col>
      <xdr:colOff>19050</xdr:colOff>
      <xdr:row>27</xdr:row>
      <xdr:rowOff>57150</xdr:rowOff>
    </xdr:to>
    <xdr:sp>
      <xdr:nvSpPr>
        <xdr:cNvPr id="105" name="Line 330"/>
        <xdr:cNvSpPr>
          <a:spLocks/>
        </xdr:cNvSpPr>
      </xdr:nvSpPr>
      <xdr:spPr>
        <a:xfrm flipH="1" flipV="1">
          <a:off x="7915275" y="4238625"/>
          <a:ext cx="4086225" cy="847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66675</xdr:colOff>
      <xdr:row>2</xdr:row>
      <xdr:rowOff>57150</xdr:rowOff>
    </xdr:from>
    <xdr:to>
      <xdr:col>40</xdr:col>
      <xdr:colOff>66675</xdr:colOff>
      <xdr:row>24</xdr:row>
      <xdr:rowOff>57150</xdr:rowOff>
    </xdr:to>
    <xdr:sp>
      <xdr:nvSpPr>
        <xdr:cNvPr id="106" name="Line 331"/>
        <xdr:cNvSpPr>
          <a:spLocks/>
        </xdr:cNvSpPr>
      </xdr:nvSpPr>
      <xdr:spPr>
        <a:xfrm flipH="1" flipV="1">
          <a:off x="12992100" y="428625"/>
          <a:ext cx="0" cy="405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2</xdr:row>
      <xdr:rowOff>9525</xdr:rowOff>
    </xdr:from>
    <xdr:to>
      <xdr:col>49</xdr:col>
      <xdr:colOff>114300</xdr:colOff>
      <xdr:row>24</xdr:row>
      <xdr:rowOff>47625</xdr:rowOff>
    </xdr:to>
    <xdr:sp>
      <xdr:nvSpPr>
        <xdr:cNvPr id="107" name="Line 332"/>
        <xdr:cNvSpPr>
          <a:spLocks/>
        </xdr:cNvSpPr>
      </xdr:nvSpPr>
      <xdr:spPr>
        <a:xfrm flipV="1">
          <a:off x="14401800" y="381000"/>
          <a:ext cx="1533525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17</xdr:row>
      <xdr:rowOff>161925</xdr:rowOff>
    </xdr:from>
    <xdr:to>
      <xdr:col>57</xdr:col>
      <xdr:colOff>9525</xdr:colOff>
      <xdr:row>30</xdr:row>
      <xdr:rowOff>95250</xdr:rowOff>
    </xdr:to>
    <xdr:sp>
      <xdr:nvSpPr>
        <xdr:cNvPr id="108" name="Line 333"/>
        <xdr:cNvSpPr>
          <a:spLocks/>
        </xdr:cNvSpPr>
      </xdr:nvSpPr>
      <xdr:spPr>
        <a:xfrm flipV="1">
          <a:off x="13935075" y="3419475"/>
          <a:ext cx="4410075" cy="2228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247650</xdr:colOff>
      <xdr:row>11</xdr:row>
      <xdr:rowOff>161925</xdr:rowOff>
    </xdr:from>
    <xdr:to>
      <xdr:col>59</xdr:col>
      <xdr:colOff>0</xdr:colOff>
      <xdr:row>27</xdr:row>
      <xdr:rowOff>38100</xdr:rowOff>
    </xdr:to>
    <xdr:sp>
      <xdr:nvSpPr>
        <xdr:cNvPr id="109" name="Line 334"/>
        <xdr:cNvSpPr>
          <a:spLocks/>
        </xdr:cNvSpPr>
      </xdr:nvSpPr>
      <xdr:spPr>
        <a:xfrm flipV="1">
          <a:off x="14811375" y="2257425"/>
          <a:ext cx="4152900" cy="2809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161925</xdr:colOff>
      <xdr:row>12</xdr:row>
      <xdr:rowOff>9525</xdr:rowOff>
    </xdr:from>
    <xdr:to>
      <xdr:col>59</xdr:col>
      <xdr:colOff>161925</xdr:colOff>
      <xdr:row>12</xdr:row>
      <xdr:rowOff>152400</xdr:rowOff>
    </xdr:to>
    <xdr:sp>
      <xdr:nvSpPr>
        <xdr:cNvPr id="110" name="Line 335"/>
        <xdr:cNvSpPr>
          <a:spLocks/>
        </xdr:cNvSpPr>
      </xdr:nvSpPr>
      <xdr:spPr>
        <a:xfrm>
          <a:off x="19126200" y="22669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171450</xdr:colOff>
      <xdr:row>18</xdr:row>
      <xdr:rowOff>9525</xdr:rowOff>
    </xdr:from>
    <xdr:to>
      <xdr:col>57</xdr:col>
      <xdr:colOff>171450</xdr:colOff>
      <xdr:row>19</xdr:row>
      <xdr:rowOff>0</xdr:rowOff>
    </xdr:to>
    <xdr:sp>
      <xdr:nvSpPr>
        <xdr:cNvPr id="111" name="Line 336"/>
        <xdr:cNvSpPr>
          <a:spLocks/>
        </xdr:cNvSpPr>
      </xdr:nvSpPr>
      <xdr:spPr>
        <a:xfrm>
          <a:off x="18507075" y="34290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104775</xdr:colOff>
      <xdr:row>14</xdr:row>
      <xdr:rowOff>9525</xdr:rowOff>
    </xdr:from>
    <xdr:to>
      <xdr:col>46</xdr:col>
      <xdr:colOff>0</xdr:colOff>
      <xdr:row>27</xdr:row>
      <xdr:rowOff>38100</xdr:rowOff>
    </xdr:to>
    <xdr:sp>
      <xdr:nvSpPr>
        <xdr:cNvPr id="112" name="Line 337"/>
        <xdr:cNvSpPr>
          <a:spLocks/>
        </xdr:cNvSpPr>
      </xdr:nvSpPr>
      <xdr:spPr>
        <a:xfrm flipV="1">
          <a:off x="13344525" y="2781300"/>
          <a:ext cx="153352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104775</xdr:colOff>
      <xdr:row>8</xdr:row>
      <xdr:rowOff>161925</xdr:rowOff>
    </xdr:from>
    <xdr:to>
      <xdr:col>45</xdr:col>
      <xdr:colOff>295275</xdr:colOff>
      <xdr:row>30</xdr:row>
      <xdr:rowOff>28575</xdr:rowOff>
    </xdr:to>
    <xdr:sp>
      <xdr:nvSpPr>
        <xdr:cNvPr id="113" name="Line 338"/>
        <xdr:cNvSpPr>
          <a:spLocks/>
        </xdr:cNvSpPr>
      </xdr:nvSpPr>
      <xdr:spPr>
        <a:xfrm flipV="1">
          <a:off x="12401550" y="1504950"/>
          <a:ext cx="2457450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142875</xdr:colOff>
      <xdr:row>8</xdr:row>
      <xdr:rowOff>161925</xdr:rowOff>
    </xdr:from>
    <xdr:to>
      <xdr:col>46</xdr:col>
      <xdr:colOff>142875</xdr:colOff>
      <xdr:row>10</xdr:row>
      <xdr:rowOff>0</xdr:rowOff>
    </xdr:to>
    <xdr:sp>
      <xdr:nvSpPr>
        <xdr:cNvPr id="114" name="Line 339"/>
        <xdr:cNvSpPr>
          <a:spLocks/>
        </xdr:cNvSpPr>
      </xdr:nvSpPr>
      <xdr:spPr>
        <a:xfrm>
          <a:off x="15020925" y="15049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161925</xdr:colOff>
      <xdr:row>13</xdr:row>
      <xdr:rowOff>152400</xdr:rowOff>
    </xdr:from>
    <xdr:to>
      <xdr:col>46</xdr:col>
      <xdr:colOff>161925</xdr:colOff>
      <xdr:row>15</xdr:row>
      <xdr:rowOff>9525</xdr:rowOff>
    </xdr:to>
    <xdr:sp>
      <xdr:nvSpPr>
        <xdr:cNvPr id="115" name="Line 340"/>
        <xdr:cNvSpPr>
          <a:spLocks/>
        </xdr:cNvSpPr>
      </xdr:nvSpPr>
      <xdr:spPr>
        <a:xfrm>
          <a:off x="15039975" y="2762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266700</xdr:colOff>
      <xdr:row>7</xdr:row>
      <xdr:rowOff>0</xdr:rowOff>
    </xdr:from>
    <xdr:to>
      <xdr:col>59</xdr:col>
      <xdr:colOff>0</xdr:colOff>
      <xdr:row>24</xdr:row>
      <xdr:rowOff>9525</xdr:rowOff>
    </xdr:to>
    <xdr:sp>
      <xdr:nvSpPr>
        <xdr:cNvPr id="116" name="Line 341"/>
        <xdr:cNvSpPr>
          <a:spLocks/>
        </xdr:cNvSpPr>
      </xdr:nvSpPr>
      <xdr:spPr>
        <a:xfrm flipV="1">
          <a:off x="17030700" y="1181100"/>
          <a:ext cx="1933575" cy="3257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238125</xdr:colOff>
      <xdr:row>1</xdr:row>
      <xdr:rowOff>152400</xdr:rowOff>
    </xdr:from>
    <xdr:to>
      <xdr:col>59</xdr:col>
      <xdr:colOff>0</xdr:colOff>
      <xdr:row>24</xdr:row>
      <xdr:rowOff>19050</xdr:rowOff>
    </xdr:to>
    <xdr:sp>
      <xdr:nvSpPr>
        <xdr:cNvPr id="117" name="Line 342"/>
        <xdr:cNvSpPr>
          <a:spLocks/>
        </xdr:cNvSpPr>
      </xdr:nvSpPr>
      <xdr:spPr>
        <a:xfrm flipV="1">
          <a:off x="15744825" y="314325"/>
          <a:ext cx="3219450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142875</xdr:colOff>
      <xdr:row>2</xdr:row>
      <xdr:rowOff>0</xdr:rowOff>
    </xdr:from>
    <xdr:to>
      <xdr:col>59</xdr:col>
      <xdr:colOff>142875</xdr:colOff>
      <xdr:row>2</xdr:row>
      <xdr:rowOff>152400</xdr:rowOff>
    </xdr:to>
    <xdr:sp>
      <xdr:nvSpPr>
        <xdr:cNvPr id="118" name="Line 343"/>
        <xdr:cNvSpPr>
          <a:spLocks/>
        </xdr:cNvSpPr>
      </xdr:nvSpPr>
      <xdr:spPr>
        <a:xfrm>
          <a:off x="19107150" y="3714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152400</xdr:colOff>
      <xdr:row>7</xdr:row>
      <xdr:rowOff>9525</xdr:rowOff>
    </xdr:from>
    <xdr:to>
      <xdr:col>59</xdr:col>
      <xdr:colOff>152400</xdr:colOff>
      <xdr:row>7</xdr:row>
      <xdr:rowOff>161925</xdr:rowOff>
    </xdr:to>
    <xdr:sp>
      <xdr:nvSpPr>
        <xdr:cNvPr id="119" name="Line 344"/>
        <xdr:cNvSpPr>
          <a:spLocks/>
        </xdr:cNvSpPr>
      </xdr:nvSpPr>
      <xdr:spPr>
        <a:xfrm>
          <a:off x="19116675" y="11906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34</xdr:row>
      <xdr:rowOff>85725</xdr:rowOff>
    </xdr:from>
    <xdr:to>
      <xdr:col>15</xdr:col>
      <xdr:colOff>190500</xdr:colOff>
      <xdr:row>36</xdr:row>
      <xdr:rowOff>85725</xdr:rowOff>
    </xdr:to>
    <xdr:sp>
      <xdr:nvSpPr>
        <xdr:cNvPr id="120" name="Line 345"/>
        <xdr:cNvSpPr>
          <a:spLocks/>
        </xdr:cNvSpPr>
      </xdr:nvSpPr>
      <xdr:spPr>
        <a:xfrm>
          <a:off x="5257800" y="636270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36</xdr:row>
      <xdr:rowOff>85725</xdr:rowOff>
    </xdr:from>
    <xdr:to>
      <xdr:col>15</xdr:col>
      <xdr:colOff>200025</xdr:colOff>
      <xdr:row>36</xdr:row>
      <xdr:rowOff>85725</xdr:rowOff>
    </xdr:to>
    <xdr:sp>
      <xdr:nvSpPr>
        <xdr:cNvPr id="121" name="Line 346"/>
        <xdr:cNvSpPr>
          <a:spLocks/>
        </xdr:cNvSpPr>
      </xdr:nvSpPr>
      <xdr:spPr>
        <a:xfrm>
          <a:off x="5267325" y="676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36</xdr:row>
      <xdr:rowOff>85725</xdr:rowOff>
    </xdr:from>
    <xdr:to>
      <xdr:col>15</xdr:col>
      <xdr:colOff>190500</xdr:colOff>
      <xdr:row>36</xdr:row>
      <xdr:rowOff>95250</xdr:rowOff>
    </xdr:to>
    <xdr:sp>
      <xdr:nvSpPr>
        <xdr:cNvPr id="122" name="Line 347"/>
        <xdr:cNvSpPr>
          <a:spLocks/>
        </xdr:cNvSpPr>
      </xdr:nvSpPr>
      <xdr:spPr>
        <a:xfrm flipH="1">
          <a:off x="4105275" y="6762750"/>
          <a:ext cx="1152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33</xdr:row>
      <xdr:rowOff>57150</xdr:rowOff>
    </xdr:from>
    <xdr:to>
      <xdr:col>12</xdr:col>
      <xdr:colOff>95250</xdr:colOff>
      <xdr:row>36</xdr:row>
      <xdr:rowOff>95250</xdr:rowOff>
    </xdr:to>
    <xdr:sp>
      <xdr:nvSpPr>
        <xdr:cNvPr id="123" name="Line 348"/>
        <xdr:cNvSpPr>
          <a:spLocks/>
        </xdr:cNvSpPr>
      </xdr:nvSpPr>
      <xdr:spPr>
        <a:xfrm flipV="1">
          <a:off x="4105275" y="6134100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33</xdr:row>
      <xdr:rowOff>57150</xdr:rowOff>
    </xdr:from>
    <xdr:to>
      <xdr:col>15</xdr:col>
      <xdr:colOff>114300</xdr:colOff>
      <xdr:row>33</xdr:row>
      <xdr:rowOff>66675</xdr:rowOff>
    </xdr:to>
    <xdr:sp>
      <xdr:nvSpPr>
        <xdr:cNvPr id="124" name="Line 349"/>
        <xdr:cNvSpPr>
          <a:spLocks/>
        </xdr:cNvSpPr>
      </xdr:nvSpPr>
      <xdr:spPr>
        <a:xfrm>
          <a:off x="4105275" y="6134100"/>
          <a:ext cx="1076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34</xdr:row>
      <xdr:rowOff>38100</xdr:rowOff>
    </xdr:from>
    <xdr:to>
      <xdr:col>13</xdr:col>
      <xdr:colOff>76200</xdr:colOff>
      <xdr:row>35</xdr:row>
      <xdr:rowOff>133350</xdr:rowOff>
    </xdr:to>
    <xdr:sp>
      <xdr:nvSpPr>
        <xdr:cNvPr id="125" name="Line 350"/>
        <xdr:cNvSpPr>
          <a:spLocks/>
        </xdr:cNvSpPr>
      </xdr:nvSpPr>
      <xdr:spPr>
        <a:xfrm flipV="1">
          <a:off x="4457700" y="63150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34</xdr:row>
      <xdr:rowOff>38100</xdr:rowOff>
    </xdr:from>
    <xdr:to>
      <xdr:col>14</xdr:col>
      <xdr:colOff>66675</xdr:colOff>
      <xdr:row>34</xdr:row>
      <xdr:rowOff>38100</xdr:rowOff>
    </xdr:to>
    <xdr:sp>
      <xdr:nvSpPr>
        <xdr:cNvPr id="126" name="Line 351"/>
        <xdr:cNvSpPr>
          <a:spLocks/>
        </xdr:cNvSpPr>
      </xdr:nvSpPr>
      <xdr:spPr>
        <a:xfrm>
          <a:off x="4457700" y="63150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34</xdr:row>
      <xdr:rowOff>38100</xdr:rowOff>
    </xdr:from>
    <xdr:to>
      <xdr:col>14</xdr:col>
      <xdr:colOff>76200</xdr:colOff>
      <xdr:row>35</xdr:row>
      <xdr:rowOff>152400</xdr:rowOff>
    </xdr:to>
    <xdr:sp>
      <xdr:nvSpPr>
        <xdr:cNvPr id="127" name="Line 352"/>
        <xdr:cNvSpPr>
          <a:spLocks/>
        </xdr:cNvSpPr>
      </xdr:nvSpPr>
      <xdr:spPr>
        <a:xfrm>
          <a:off x="4829175" y="63150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33</xdr:row>
      <xdr:rowOff>66675</xdr:rowOff>
    </xdr:from>
    <xdr:to>
      <xdr:col>15</xdr:col>
      <xdr:colOff>200025</xdr:colOff>
      <xdr:row>33</xdr:row>
      <xdr:rowOff>142875</xdr:rowOff>
    </xdr:to>
    <xdr:sp>
      <xdr:nvSpPr>
        <xdr:cNvPr id="128" name="Line 353"/>
        <xdr:cNvSpPr>
          <a:spLocks/>
        </xdr:cNvSpPr>
      </xdr:nvSpPr>
      <xdr:spPr>
        <a:xfrm>
          <a:off x="5267325" y="6143625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27</xdr:row>
      <xdr:rowOff>171450</xdr:rowOff>
    </xdr:from>
    <xdr:to>
      <xdr:col>40</xdr:col>
      <xdr:colOff>190500</xdr:colOff>
      <xdr:row>30</xdr:row>
      <xdr:rowOff>57150</xdr:rowOff>
    </xdr:to>
    <xdr:sp>
      <xdr:nvSpPr>
        <xdr:cNvPr id="129" name="Line 357"/>
        <xdr:cNvSpPr>
          <a:spLocks/>
        </xdr:cNvSpPr>
      </xdr:nvSpPr>
      <xdr:spPr>
        <a:xfrm flipV="1">
          <a:off x="12211050" y="5200650"/>
          <a:ext cx="904875" cy="409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219075</xdr:colOff>
      <xdr:row>27</xdr:row>
      <xdr:rowOff>180975</xdr:rowOff>
    </xdr:from>
    <xdr:to>
      <xdr:col>44</xdr:col>
      <xdr:colOff>57150</xdr:colOff>
      <xdr:row>28</xdr:row>
      <xdr:rowOff>85725</xdr:rowOff>
    </xdr:to>
    <xdr:sp>
      <xdr:nvSpPr>
        <xdr:cNvPr id="130" name="Line 358"/>
        <xdr:cNvSpPr>
          <a:spLocks/>
        </xdr:cNvSpPr>
      </xdr:nvSpPr>
      <xdr:spPr>
        <a:xfrm>
          <a:off x="13144500" y="5210175"/>
          <a:ext cx="1162050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342900</xdr:colOff>
      <xdr:row>28</xdr:row>
      <xdr:rowOff>85725</xdr:rowOff>
    </xdr:from>
    <xdr:to>
      <xdr:col>44</xdr:col>
      <xdr:colOff>57150</xdr:colOff>
      <xdr:row>31</xdr:row>
      <xdr:rowOff>95250</xdr:rowOff>
    </xdr:to>
    <xdr:sp>
      <xdr:nvSpPr>
        <xdr:cNvPr id="131" name="Line 359"/>
        <xdr:cNvSpPr>
          <a:spLocks/>
        </xdr:cNvSpPr>
      </xdr:nvSpPr>
      <xdr:spPr>
        <a:xfrm flipH="1">
          <a:off x="13582650" y="5314950"/>
          <a:ext cx="723900" cy="4953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25</xdr:row>
      <xdr:rowOff>85725</xdr:rowOff>
    </xdr:from>
    <xdr:to>
      <xdr:col>17</xdr:col>
      <xdr:colOff>0</xdr:colOff>
      <xdr:row>25</xdr:row>
      <xdr:rowOff>85725</xdr:rowOff>
    </xdr:to>
    <xdr:sp>
      <xdr:nvSpPr>
        <xdr:cNvPr id="132" name="Line 378"/>
        <xdr:cNvSpPr>
          <a:spLocks/>
        </xdr:cNvSpPr>
      </xdr:nvSpPr>
      <xdr:spPr>
        <a:xfrm>
          <a:off x="5695950" y="471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85725</xdr:colOff>
      <xdr:row>9</xdr:row>
      <xdr:rowOff>0</xdr:rowOff>
    </xdr:from>
    <xdr:to>
      <xdr:col>50</xdr:col>
      <xdr:colOff>38100</xdr:colOff>
      <xdr:row>9</xdr:row>
      <xdr:rowOff>409575</xdr:rowOff>
    </xdr:to>
    <xdr:sp>
      <xdr:nvSpPr>
        <xdr:cNvPr id="133" name="Line 407"/>
        <xdr:cNvSpPr>
          <a:spLocks/>
        </xdr:cNvSpPr>
      </xdr:nvSpPr>
      <xdr:spPr>
        <a:xfrm>
          <a:off x="15592425" y="1504950"/>
          <a:ext cx="5810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38100</xdr:colOff>
      <xdr:row>9</xdr:row>
      <xdr:rowOff>0</xdr:rowOff>
    </xdr:from>
    <xdr:to>
      <xdr:col>50</xdr:col>
      <xdr:colOff>47625</xdr:colOff>
      <xdr:row>10</xdr:row>
      <xdr:rowOff>9525</xdr:rowOff>
    </xdr:to>
    <xdr:sp>
      <xdr:nvSpPr>
        <xdr:cNvPr id="134" name="Line 408"/>
        <xdr:cNvSpPr>
          <a:spLocks/>
        </xdr:cNvSpPr>
      </xdr:nvSpPr>
      <xdr:spPr>
        <a:xfrm flipH="1">
          <a:off x="15544800" y="1504950"/>
          <a:ext cx="63817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57150</xdr:colOff>
      <xdr:row>8</xdr:row>
      <xdr:rowOff>161925</xdr:rowOff>
    </xdr:from>
    <xdr:to>
      <xdr:col>52</xdr:col>
      <xdr:colOff>57150</xdr:colOff>
      <xdr:row>10</xdr:row>
      <xdr:rowOff>28575</xdr:rowOff>
    </xdr:to>
    <xdr:sp>
      <xdr:nvSpPr>
        <xdr:cNvPr id="135" name="Line 409"/>
        <xdr:cNvSpPr>
          <a:spLocks/>
        </xdr:cNvSpPr>
      </xdr:nvSpPr>
      <xdr:spPr>
        <a:xfrm>
          <a:off x="16821150" y="15049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190500</xdr:colOff>
      <xdr:row>17</xdr:row>
      <xdr:rowOff>152400</xdr:rowOff>
    </xdr:from>
    <xdr:to>
      <xdr:col>164</xdr:col>
      <xdr:colOff>190500</xdr:colOff>
      <xdr:row>18</xdr:row>
      <xdr:rowOff>161925</xdr:rowOff>
    </xdr:to>
    <xdr:sp>
      <xdr:nvSpPr>
        <xdr:cNvPr id="136" name="Line 410"/>
        <xdr:cNvSpPr>
          <a:spLocks/>
        </xdr:cNvSpPr>
      </xdr:nvSpPr>
      <xdr:spPr>
        <a:xfrm>
          <a:off x="52473225" y="3409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152400</xdr:colOff>
      <xdr:row>17</xdr:row>
      <xdr:rowOff>152400</xdr:rowOff>
    </xdr:from>
    <xdr:to>
      <xdr:col>166</xdr:col>
      <xdr:colOff>152400</xdr:colOff>
      <xdr:row>18</xdr:row>
      <xdr:rowOff>161925</xdr:rowOff>
    </xdr:to>
    <xdr:sp>
      <xdr:nvSpPr>
        <xdr:cNvPr id="137" name="Line 411"/>
        <xdr:cNvSpPr>
          <a:spLocks/>
        </xdr:cNvSpPr>
      </xdr:nvSpPr>
      <xdr:spPr>
        <a:xfrm>
          <a:off x="53063775" y="3409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161925</xdr:colOff>
      <xdr:row>17</xdr:row>
      <xdr:rowOff>152400</xdr:rowOff>
    </xdr:from>
    <xdr:to>
      <xdr:col>168</xdr:col>
      <xdr:colOff>161925</xdr:colOff>
      <xdr:row>18</xdr:row>
      <xdr:rowOff>161925</xdr:rowOff>
    </xdr:to>
    <xdr:sp>
      <xdr:nvSpPr>
        <xdr:cNvPr id="138" name="Line 412"/>
        <xdr:cNvSpPr>
          <a:spLocks/>
        </xdr:cNvSpPr>
      </xdr:nvSpPr>
      <xdr:spPr>
        <a:xfrm>
          <a:off x="53701950" y="34099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190500</xdr:colOff>
      <xdr:row>22</xdr:row>
      <xdr:rowOff>114300</xdr:rowOff>
    </xdr:from>
    <xdr:to>
      <xdr:col>146</xdr:col>
      <xdr:colOff>190500</xdr:colOff>
      <xdr:row>23</xdr:row>
      <xdr:rowOff>133350</xdr:rowOff>
    </xdr:to>
    <xdr:sp>
      <xdr:nvSpPr>
        <xdr:cNvPr id="139" name="Line 413"/>
        <xdr:cNvSpPr>
          <a:spLocks/>
        </xdr:cNvSpPr>
      </xdr:nvSpPr>
      <xdr:spPr>
        <a:xfrm>
          <a:off x="46815375" y="41814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152400</xdr:colOff>
      <xdr:row>22</xdr:row>
      <xdr:rowOff>114300</xdr:rowOff>
    </xdr:from>
    <xdr:to>
      <xdr:col>148</xdr:col>
      <xdr:colOff>152400</xdr:colOff>
      <xdr:row>23</xdr:row>
      <xdr:rowOff>123825</xdr:rowOff>
    </xdr:to>
    <xdr:sp>
      <xdr:nvSpPr>
        <xdr:cNvPr id="140" name="Line 414"/>
        <xdr:cNvSpPr>
          <a:spLocks/>
        </xdr:cNvSpPr>
      </xdr:nvSpPr>
      <xdr:spPr>
        <a:xfrm>
          <a:off x="47405925" y="4181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161925</xdr:colOff>
      <xdr:row>22</xdr:row>
      <xdr:rowOff>114300</xdr:rowOff>
    </xdr:from>
    <xdr:to>
      <xdr:col>150</xdr:col>
      <xdr:colOff>161925</xdr:colOff>
      <xdr:row>23</xdr:row>
      <xdr:rowOff>152400</xdr:rowOff>
    </xdr:to>
    <xdr:sp>
      <xdr:nvSpPr>
        <xdr:cNvPr id="141" name="Line 415"/>
        <xdr:cNvSpPr>
          <a:spLocks/>
        </xdr:cNvSpPr>
      </xdr:nvSpPr>
      <xdr:spPr>
        <a:xfrm>
          <a:off x="48044100" y="41814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66675</xdr:colOff>
      <xdr:row>13</xdr:row>
      <xdr:rowOff>152400</xdr:rowOff>
    </xdr:from>
    <xdr:to>
      <xdr:col>49</xdr:col>
      <xdr:colOff>228600</xdr:colOff>
      <xdr:row>14</xdr:row>
      <xdr:rowOff>133350</xdr:rowOff>
    </xdr:to>
    <xdr:sp>
      <xdr:nvSpPr>
        <xdr:cNvPr id="142" name="Line 416"/>
        <xdr:cNvSpPr>
          <a:spLocks/>
        </xdr:cNvSpPr>
      </xdr:nvSpPr>
      <xdr:spPr>
        <a:xfrm>
          <a:off x="15573375" y="2762250"/>
          <a:ext cx="4762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114300</xdr:colOff>
      <xdr:row>14</xdr:row>
      <xdr:rowOff>0</xdr:rowOff>
    </xdr:from>
    <xdr:to>
      <xdr:col>50</xdr:col>
      <xdr:colOff>47625</xdr:colOff>
      <xdr:row>14</xdr:row>
      <xdr:rowOff>152400</xdr:rowOff>
    </xdr:to>
    <xdr:sp>
      <xdr:nvSpPr>
        <xdr:cNvPr id="143" name="Line 417"/>
        <xdr:cNvSpPr>
          <a:spLocks/>
        </xdr:cNvSpPr>
      </xdr:nvSpPr>
      <xdr:spPr>
        <a:xfrm flipH="1">
          <a:off x="15621000" y="2771775"/>
          <a:ext cx="5619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47625</xdr:colOff>
      <xdr:row>13</xdr:row>
      <xdr:rowOff>152400</xdr:rowOff>
    </xdr:from>
    <xdr:to>
      <xdr:col>52</xdr:col>
      <xdr:colOff>47625</xdr:colOff>
      <xdr:row>15</xdr:row>
      <xdr:rowOff>9525</xdr:rowOff>
    </xdr:to>
    <xdr:sp>
      <xdr:nvSpPr>
        <xdr:cNvPr id="144" name="Line 418"/>
        <xdr:cNvSpPr>
          <a:spLocks/>
        </xdr:cNvSpPr>
      </xdr:nvSpPr>
      <xdr:spPr>
        <a:xfrm>
          <a:off x="16811625" y="2762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66675</xdr:colOff>
      <xdr:row>12</xdr:row>
      <xdr:rowOff>0</xdr:rowOff>
    </xdr:from>
    <xdr:to>
      <xdr:col>63</xdr:col>
      <xdr:colOff>76200</xdr:colOff>
      <xdr:row>13</xdr:row>
      <xdr:rowOff>0</xdr:rowOff>
    </xdr:to>
    <xdr:sp>
      <xdr:nvSpPr>
        <xdr:cNvPr id="145" name="Line 419"/>
        <xdr:cNvSpPr>
          <a:spLocks/>
        </xdr:cNvSpPr>
      </xdr:nvSpPr>
      <xdr:spPr>
        <a:xfrm flipH="1">
          <a:off x="19659600" y="2257425"/>
          <a:ext cx="638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114300</xdr:colOff>
      <xdr:row>12</xdr:row>
      <xdr:rowOff>0</xdr:rowOff>
    </xdr:from>
    <xdr:to>
      <xdr:col>63</xdr:col>
      <xdr:colOff>38100</xdr:colOff>
      <xdr:row>13</xdr:row>
      <xdr:rowOff>9525</xdr:rowOff>
    </xdr:to>
    <xdr:sp>
      <xdr:nvSpPr>
        <xdr:cNvPr id="146" name="Line 420"/>
        <xdr:cNvSpPr>
          <a:spLocks/>
        </xdr:cNvSpPr>
      </xdr:nvSpPr>
      <xdr:spPr>
        <a:xfrm>
          <a:off x="19707225" y="2257425"/>
          <a:ext cx="552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35</xdr:row>
      <xdr:rowOff>123825</xdr:rowOff>
    </xdr:from>
    <xdr:to>
      <xdr:col>13</xdr:col>
      <xdr:colOff>123825</xdr:colOff>
      <xdr:row>36</xdr:row>
      <xdr:rowOff>0</xdr:rowOff>
    </xdr:to>
    <xdr:sp>
      <xdr:nvSpPr>
        <xdr:cNvPr id="147" name="Oval 426"/>
        <xdr:cNvSpPr>
          <a:spLocks/>
        </xdr:cNvSpPr>
      </xdr:nvSpPr>
      <xdr:spPr>
        <a:xfrm>
          <a:off x="4429125" y="660082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76200</xdr:colOff>
      <xdr:row>11</xdr:row>
      <xdr:rowOff>161925</xdr:rowOff>
    </xdr:from>
    <xdr:to>
      <xdr:col>65</xdr:col>
      <xdr:colOff>76200</xdr:colOff>
      <xdr:row>13</xdr:row>
      <xdr:rowOff>9525</xdr:rowOff>
    </xdr:to>
    <xdr:sp>
      <xdr:nvSpPr>
        <xdr:cNvPr id="148" name="Line 446"/>
        <xdr:cNvSpPr>
          <a:spLocks/>
        </xdr:cNvSpPr>
      </xdr:nvSpPr>
      <xdr:spPr>
        <a:xfrm>
          <a:off x="20926425" y="22574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19050</xdr:colOff>
      <xdr:row>18</xdr:row>
      <xdr:rowOff>0</xdr:rowOff>
    </xdr:from>
    <xdr:to>
      <xdr:col>60</xdr:col>
      <xdr:colOff>219075</xdr:colOff>
      <xdr:row>19</xdr:row>
      <xdr:rowOff>0</xdr:rowOff>
    </xdr:to>
    <xdr:sp>
      <xdr:nvSpPr>
        <xdr:cNvPr id="149" name="Line 447"/>
        <xdr:cNvSpPr>
          <a:spLocks/>
        </xdr:cNvSpPr>
      </xdr:nvSpPr>
      <xdr:spPr>
        <a:xfrm>
          <a:off x="18983325" y="3419475"/>
          <a:ext cx="514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</xdr:colOff>
      <xdr:row>18</xdr:row>
      <xdr:rowOff>0</xdr:rowOff>
    </xdr:from>
    <xdr:to>
      <xdr:col>61</xdr:col>
      <xdr:colOff>95250</xdr:colOff>
      <xdr:row>19</xdr:row>
      <xdr:rowOff>19050</xdr:rowOff>
    </xdr:to>
    <xdr:sp>
      <xdr:nvSpPr>
        <xdr:cNvPr id="150" name="Line 448"/>
        <xdr:cNvSpPr>
          <a:spLocks/>
        </xdr:cNvSpPr>
      </xdr:nvSpPr>
      <xdr:spPr>
        <a:xfrm flipH="1">
          <a:off x="18973800" y="3419475"/>
          <a:ext cx="7143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85725</xdr:colOff>
      <xdr:row>18</xdr:row>
      <xdr:rowOff>9525</xdr:rowOff>
    </xdr:from>
    <xdr:to>
      <xdr:col>63</xdr:col>
      <xdr:colOff>85725</xdr:colOff>
      <xdr:row>19</xdr:row>
      <xdr:rowOff>38100</xdr:rowOff>
    </xdr:to>
    <xdr:sp>
      <xdr:nvSpPr>
        <xdr:cNvPr id="151" name="Line 449"/>
        <xdr:cNvSpPr>
          <a:spLocks/>
        </xdr:cNvSpPr>
      </xdr:nvSpPr>
      <xdr:spPr>
        <a:xfrm>
          <a:off x="20307300" y="34290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133350</xdr:colOff>
      <xdr:row>27</xdr:row>
      <xdr:rowOff>66675</xdr:rowOff>
    </xdr:from>
    <xdr:to>
      <xdr:col>48</xdr:col>
      <xdr:colOff>66675</xdr:colOff>
      <xdr:row>30</xdr:row>
      <xdr:rowOff>57150</xdr:rowOff>
    </xdr:to>
    <xdr:sp>
      <xdr:nvSpPr>
        <xdr:cNvPr id="152" name="Line 450"/>
        <xdr:cNvSpPr>
          <a:spLocks/>
        </xdr:cNvSpPr>
      </xdr:nvSpPr>
      <xdr:spPr>
        <a:xfrm flipH="1">
          <a:off x="14697075" y="5095875"/>
          <a:ext cx="876300" cy="51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30</xdr:row>
      <xdr:rowOff>57150</xdr:rowOff>
    </xdr:from>
    <xdr:to>
      <xdr:col>45</xdr:col>
      <xdr:colOff>123825</xdr:colOff>
      <xdr:row>33</xdr:row>
      <xdr:rowOff>57150</xdr:rowOff>
    </xdr:to>
    <xdr:sp>
      <xdr:nvSpPr>
        <xdr:cNvPr id="153" name="Line 451"/>
        <xdr:cNvSpPr>
          <a:spLocks/>
        </xdr:cNvSpPr>
      </xdr:nvSpPr>
      <xdr:spPr>
        <a:xfrm flipH="1">
          <a:off x="13754100" y="5610225"/>
          <a:ext cx="933450" cy="523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33</xdr:row>
      <xdr:rowOff>38100</xdr:rowOff>
    </xdr:from>
    <xdr:to>
      <xdr:col>42</xdr:col>
      <xdr:colOff>85725</xdr:colOff>
      <xdr:row>33</xdr:row>
      <xdr:rowOff>38100</xdr:rowOff>
    </xdr:to>
    <xdr:sp>
      <xdr:nvSpPr>
        <xdr:cNvPr id="154" name="Line 452"/>
        <xdr:cNvSpPr>
          <a:spLocks/>
        </xdr:cNvSpPr>
      </xdr:nvSpPr>
      <xdr:spPr>
        <a:xfrm flipH="1">
          <a:off x="12611100" y="6115050"/>
          <a:ext cx="10953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276225</xdr:colOff>
      <xdr:row>33</xdr:row>
      <xdr:rowOff>28575</xdr:rowOff>
    </xdr:from>
    <xdr:to>
      <xdr:col>39</xdr:col>
      <xdr:colOff>0</xdr:colOff>
      <xdr:row>33</xdr:row>
      <xdr:rowOff>28575</xdr:rowOff>
    </xdr:to>
    <xdr:sp>
      <xdr:nvSpPr>
        <xdr:cNvPr id="155" name="Line 453"/>
        <xdr:cNvSpPr>
          <a:spLocks/>
        </xdr:cNvSpPr>
      </xdr:nvSpPr>
      <xdr:spPr>
        <a:xfrm flipH="1">
          <a:off x="11315700" y="6105525"/>
          <a:ext cx="1295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33</xdr:row>
      <xdr:rowOff>38100</xdr:rowOff>
    </xdr:from>
    <xdr:to>
      <xdr:col>34</xdr:col>
      <xdr:colOff>266700</xdr:colOff>
      <xdr:row>33</xdr:row>
      <xdr:rowOff>38100</xdr:rowOff>
    </xdr:to>
    <xdr:sp>
      <xdr:nvSpPr>
        <xdr:cNvPr id="156" name="Line 454"/>
        <xdr:cNvSpPr>
          <a:spLocks/>
        </xdr:cNvSpPr>
      </xdr:nvSpPr>
      <xdr:spPr>
        <a:xfrm flipH="1">
          <a:off x="9906000" y="6115050"/>
          <a:ext cx="14001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30</xdr:row>
      <xdr:rowOff>161925</xdr:rowOff>
    </xdr:from>
    <xdr:to>
      <xdr:col>32</xdr:col>
      <xdr:colOff>304800</xdr:colOff>
      <xdr:row>33</xdr:row>
      <xdr:rowOff>47625</xdr:rowOff>
    </xdr:to>
    <xdr:sp>
      <xdr:nvSpPr>
        <xdr:cNvPr id="157" name="Line 455"/>
        <xdr:cNvSpPr>
          <a:spLocks/>
        </xdr:cNvSpPr>
      </xdr:nvSpPr>
      <xdr:spPr>
        <a:xfrm flipV="1">
          <a:off x="9906000" y="5715000"/>
          <a:ext cx="809625" cy="409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27</xdr:row>
      <xdr:rowOff>47625</xdr:rowOff>
    </xdr:from>
    <xdr:to>
      <xdr:col>36</xdr:col>
      <xdr:colOff>104775</xdr:colOff>
      <xdr:row>30</xdr:row>
      <xdr:rowOff>161925</xdr:rowOff>
    </xdr:to>
    <xdr:sp>
      <xdr:nvSpPr>
        <xdr:cNvPr id="158" name="Line 457"/>
        <xdr:cNvSpPr>
          <a:spLocks/>
        </xdr:cNvSpPr>
      </xdr:nvSpPr>
      <xdr:spPr>
        <a:xfrm flipV="1">
          <a:off x="10706100" y="5076825"/>
          <a:ext cx="1066800" cy="6381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123825</xdr:colOff>
      <xdr:row>24</xdr:row>
      <xdr:rowOff>19050</xdr:rowOff>
    </xdr:from>
    <xdr:to>
      <xdr:col>39</xdr:col>
      <xdr:colOff>209550</xdr:colOff>
      <xdr:row>27</xdr:row>
      <xdr:rowOff>38100</xdr:rowOff>
    </xdr:to>
    <xdr:sp>
      <xdr:nvSpPr>
        <xdr:cNvPr id="159" name="Line 458"/>
        <xdr:cNvSpPr>
          <a:spLocks/>
        </xdr:cNvSpPr>
      </xdr:nvSpPr>
      <xdr:spPr>
        <a:xfrm flipV="1">
          <a:off x="11791950" y="4448175"/>
          <a:ext cx="1028700" cy="6191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209550</xdr:colOff>
      <xdr:row>23</xdr:row>
      <xdr:rowOff>161925</xdr:rowOff>
    </xdr:from>
    <xdr:to>
      <xdr:col>43</xdr:col>
      <xdr:colOff>276225</xdr:colOff>
      <xdr:row>24</xdr:row>
      <xdr:rowOff>28575</xdr:rowOff>
    </xdr:to>
    <xdr:sp>
      <xdr:nvSpPr>
        <xdr:cNvPr id="160" name="Line 459"/>
        <xdr:cNvSpPr>
          <a:spLocks/>
        </xdr:cNvSpPr>
      </xdr:nvSpPr>
      <xdr:spPr>
        <a:xfrm flipV="1">
          <a:off x="12820650" y="4391025"/>
          <a:ext cx="1390650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276225</xdr:colOff>
      <xdr:row>23</xdr:row>
      <xdr:rowOff>57150</xdr:rowOff>
    </xdr:from>
    <xdr:to>
      <xdr:col>48</xdr:col>
      <xdr:colOff>28575</xdr:colOff>
      <xdr:row>23</xdr:row>
      <xdr:rowOff>152400</xdr:rowOff>
    </xdr:to>
    <xdr:sp>
      <xdr:nvSpPr>
        <xdr:cNvPr id="161" name="Line 460"/>
        <xdr:cNvSpPr>
          <a:spLocks/>
        </xdr:cNvSpPr>
      </xdr:nvSpPr>
      <xdr:spPr>
        <a:xfrm flipV="1">
          <a:off x="14211300" y="4286250"/>
          <a:ext cx="1323975" cy="952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47625</xdr:colOff>
      <xdr:row>22</xdr:row>
      <xdr:rowOff>133350</xdr:rowOff>
    </xdr:from>
    <xdr:to>
      <xdr:col>51</xdr:col>
      <xdr:colOff>238125</xdr:colOff>
      <xdr:row>23</xdr:row>
      <xdr:rowOff>47625</xdr:rowOff>
    </xdr:to>
    <xdr:sp>
      <xdr:nvSpPr>
        <xdr:cNvPr id="162" name="Line 462"/>
        <xdr:cNvSpPr>
          <a:spLocks/>
        </xdr:cNvSpPr>
      </xdr:nvSpPr>
      <xdr:spPr>
        <a:xfrm flipV="1">
          <a:off x="15554325" y="4200525"/>
          <a:ext cx="1133475" cy="762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133350</xdr:colOff>
      <xdr:row>24</xdr:row>
      <xdr:rowOff>0</xdr:rowOff>
    </xdr:from>
    <xdr:to>
      <xdr:col>60</xdr:col>
      <xdr:colOff>66675</xdr:colOff>
      <xdr:row>26</xdr:row>
      <xdr:rowOff>142875</xdr:rowOff>
    </xdr:to>
    <xdr:sp>
      <xdr:nvSpPr>
        <xdr:cNvPr id="163" name="Line 463"/>
        <xdr:cNvSpPr>
          <a:spLocks/>
        </xdr:cNvSpPr>
      </xdr:nvSpPr>
      <xdr:spPr>
        <a:xfrm flipH="1">
          <a:off x="18783300" y="4429125"/>
          <a:ext cx="5619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95250</xdr:colOff>
      <xdr:row>24</xdr:row>
      <xdr:rowOff>0</xdr:rowOff>
    </xdr:from>
    <xdr:to>
      <xdr:col>60</xdr:col>
      <xdr:colOff>47625</xdr:colOff>
      <xdr:row>26</xdr:row>
      <xdr:rowOff>133350</xdr:rowOff>
    </xdr:to>
    <xdr:sp>
      <xdr:nvSpPr>
        <xdr:cNvPr id="164" name="Line 464"/>
        <xdr:cNvSpPr>
          <a:spLocks/>
        </xdr:cNvSpPr>
      </xdr:nvSpPr>
      <xdr:spPr>
        <a:xfrm>
          <a:off x="18745200" y="4429125"/>
          <a:ext cx="58102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76200</xdr:colOff>
      <xdr:row>23</xdr:row>
      <xdr:rowOff>190500</xdr:rowOff>
    </xdr:from>
    <xdr:to>
      <xdr:col>62</xdr:col>
      <xdr:colOff>76200</xdr:colOff>
      <xdr:row>26</xdr:row>
      <xdr:rowOff>123825</xdr:rowOff>
    </xdr:to>
    <xdr:sp>
      <xdr:nvSpPr>
        <xdr:cNvPr id="165" name="Line 465"/>
        <xdr:cNvSpPr>
          <a:spLocks/>
        </xdr:cNvSpPr>
      </xdr:nvSpPr>
      <xdr:spPr>
        <a:xfrm>
          <a:off x="19983450" y="44196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28575</xdr:colOff>
      <xdr:row>30</xdr:row>
      <xdr:rowOff>161925</xdr:rowOff>
    </xdr:from>
    <xdr:to>
      <xdr:col>56</xdr:col>
      <xdr:colOff>304800</xdr:colOff>
      <xdr:row>33</xdr:row>
      <xdr:rowOff>190500</xdr:rowOff>
    </xdr:to>
    <xdr:sp>
      <xdr:nvSpPr>
        <xdr:cNvPr id="166" name="Line 466"/>
        <xdr:cNvSpPr>
          <a:spLocks/>
        </xdr:cNvSpPr>
      </xdr:nvSpPr>
      <xdr:spPr>
        <a:xfrm>
          <a:off x="17735550" y="5715000"/>
          <a:ext cx="5905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85725</xdr:colOff>
      <xdr:row>31</xdr:row>
      <xdr:rowOff>9525</xdr:rowOff>
    </xdr:from>
    <xdr:to>
      <xdr:col>57</xdr:col>
      <xdr:colOff>104775</xdr:colOff>
      <xdr:row>34</xdr:row>
      <xdr:rowOff>0</xdr:rowOff>
    </xdr:to>
    <xdr:sp>
      <xdr:nvSpPr>
        <xdr:cNvPr id="167" name="Line 467"/>
        <xdr:cNvSpPr>
          <a:spLocks/>
        </xdr:cNvSpPr>
      </xdr:nvSpPr>
      <xdr:spPr>
        <a:xfrm flipH="1">
          <a:off x="17792700" y="5724525"/>
          <a:ext cx="6477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28575</xdr:colOff>
      <xdr:row>31</xdr:row>
      <xdr:rowOff>9525</xdr:rowOff>
    </xdr:from>
    <xdr:to>
      <xdr:col>59</xdr:col>
      <xdr:colOff>28575</xdr:colOff>
      <xdr:row>33</xdr:row>
      <xdr:rowOff>95250</xdr:rowOff>
    </xdr:to>
    <xdr:sp>
      <xdr:nvSpPr>
        <xdr:cNvPr id="168" name="Line 468"/>
        <xdr:cNvSpPr>
          <a:spLocks/>
        </xdr:cNvSpPr>
      </xdr:nvSpPr>
      <xdr:spPr>
        <a:xfrm>
          <a:off x="18992850" y="572452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66675</xdr:colOff>
      <xdr:row>38</xdr:row>
      <xdr:rowOff>19050</xdr:rowOff>
    </xdr:from>
    <xdr:to>
      <xdr:col>57</xdr:col>
      <xdr:colOff>57150</xdr:colOff>
      <xdr:row>43</xdr:row>
      <xdr:rowOff>9525</xdr:rowOff>
    </xdr:to>
    <xdr:sp>
      <xdr:nvSpPr>
        <xdr:cNvPr id="169" name="Line 469"/>
        <xdr:cNvSpPr>
          <a:spLocks/>
        </xdr:cNvSpPr>
      </xdr:nvSpPr>
      <xdr:spPr>
        <a:xfrm>
          <a:off x="17773650" y="7096125"/>
          <a:ext cx="619125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38100</xdr:colOff>
      <xdr:row>38</xdr:row>
      <xdr:rowOff>9525</xdr:rowOff>
    </xdr:from>
    <xdr:to>
      <xdr:col>57</xdr:col>
      <xdr:colOff>123825</xdr:colOff>
      <xdr:row>43</xdr:row>
      <xdr:rowOff>19050</xdr:rowOff>
    </xdr:to>
    <xdr:sp>
      <xdr:nvSpPr>
        <xdr:cNvPr id="170" name="Line 470"/>
        <xdr:cNvSpPr>
          <a:spLocks/>
        </xdr:cNvSpPr>
      </xdr:nvSpPr>
      <xdr:spPr>
        <a:xfrm flipH="1">
          <a:off x="17745075" y="7086600"/>
          <a:ext cx="714375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85725</xdr:colOff>
      <xdr:row>37</xdr:row>
      <xdr:rowOff>190500</xdr:rowOff>
    </xdr:from>
    <xdr:to>
      <xdr:col>59</xdr:col>
      <xdr:colOff>85725</xdr:colOff>
      <xdr:row>42</xdr:row>
      <xdr:rowOff>190500</xdr:rowOff>
    </xdr:to>
    <xdr:sp>
      <xdr:nvSpPr>
        <xdr:cNvPr id="171" name="Line 471"/>
        <xdr:cNvSpPr>
          <a:spLocks/>
        </xdr:cNvSpPr>
      </xdr:nvSpPr>
      <xdr:spPr>
        <a:xfrm>
          <a:off x="19050000" y="7067550"/>
          <a:ext cx="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19050</xdr:colOff>
      <xdr:row>38</xdr:row>
      <xdr:rowOff>9525</xdr:rowOff>
    </xdr:from>
    <xdr:to>
      <xdr:col>48</xdr:col>
      <xdr:colOff>19050</xdr:colOff>
      <xdr:row>42</xdr:row>
      <xdr:rowOff>133350</xdr:rowOff>
    </xdr:to>
    <xdr:sp>
      <xdr:nvSpPr>
        <xdr:cNvPr id="172" name="Line 472"/>
        <xdr:cNvSpPr>
          <a:spLocks/>
        </xdr:cNvSpPr>
      </xdr:nvSpPr>
      <xdr:spPr>
        <a:xfrm>
          <a:off x="14897100" y="7086600"/>
          <a:ext cx="6286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47625</xdr:colOff>
      <xdr:row>37</xdr:row>
      <xdr:rowOff>190500</xdr:rowOff>
    </xdr:from>
    <xdr:to>
      <xdr:col>48</xdr:col>
      <xdr:colOff>142875</xdr:colOff>
      <xdr:row>43</xdr:row>
      <xdr:rowOff>0</xdr:rowOff>
    </xdr:to>
    <xdr:sp>
      <xdr:nvSpPr>
        <xdr:cNvPr id="173" name="Line 473"/>
        <xdr:cNvSpPr>
          <a:spLocks/>
        </xdr:cNvSpPr>
      </xdr:nvSpPr>
      <xdr:spPr>
        <a:xfrm flipH="1">
          <a:off x="14925675" y="7067550"/>
          <a:ext cx="723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66675</xdr:colOff>
      <xdr:row>37</xdr:row>
      <xdr:rowOff>190500</xdr:rowOff>
    </xdr:from>
    <xdr:to>
      <xdr:col>50</xdr:col>
      <xdr:colOff>66675</xdr:colOff>
      <xdr:row>42</xdr:row>
      <xdr:rowOff>180975</xdr:rowOff>
    </xdr:to>
    <xdr:sp>
      <xdr:nvSpPr>
        <xdr:cNvPr id="174" name="Line 474"/>
        <xdr:cNvSpPr>
          <a:spLocks/>
        </xdr:cNvSpPr>
      </xdr:nvSpPr>
      <xdr:spPr>
        <a:xfrm>
          <a:off x="16202025" y="7067550"/>
          <a:ext cx="0" cy="83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76200</xdr:colOff>
      <xdr:row>22</xdr:row>
      <xdr:rowOff>161925</xdr:rowOff>
    </xdr:from>
    <xdr:to>
      <xdr:col>27</xdr:col>
      <xdr:colOff>104775</xdr:colOff>
      <xdr:row>27</xdr:row>
      <xdr:rowOff>9525</xdr:rowOff>
    </xdr:to>
    <xdr:sp>
      <xdr:nvSpPr>
        <xdr:cNvPr id="175" name="Line 475"/>
        <xdr:cNvSpPr>
          <a:spLocks/>
        </xdr:cNvSpPr>
      </xdr:nvSpPr>
      <xdr:spPr>
        <a:xfrm>
          <a:off x="8286750" y="4229100"/>
          <a:ext cx="657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76200</xdr:colOff>
      <xdr:row>23</xdr:row>
      <xdr:rowOff>9525</xdr:rowOff>
    </xdr:from>
    <xdr:to>
      <xdr:col>27</xdr:col>
      <xdr:colOff>85725</xdr:colOff>
      <xdr:row>26</xdr:row>
      <xdr:rowOff>180975</xdr:rowOff>
    </xdr:to>
    <xdr:sp>
      <xdr:nvSpPr>
        <xdr:cNvPr id="176" name="Line 476"/>
        <xdr:cNvSpPr>
          <a:spLocks/>
        </xdr:cNvSpPr>
      </xdr:nvSpPr>
      <xdr:spPr>
        <a:xfrm flipH="1">
          <a:off x="8286750" y="4238625"/>
          <a:ext cx="6381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95250</xdr:colOff>
      <xdr:row>23</xdr:row>
      <xdr:rowOff>9525</xdr:rowOff>
    </xdr:from>
    <xdr:to>
      <xdr:col>29</xdr:col>
      <xdr:colOff>95250</xdr:colOff>
      <xdr:row>26</xdr:row>
      <xdr:rowOff>142875</xdr:rowOff>
    </xdr:to>
    <xdr:sp>
      <xdr:nvSpPr>
        <xdr:cNvPr id="177" name="Line 477"/>
        <xdr:cNvSpPr>
          <a:spLocks/>
        </xdr:cNvSpPr>
      </xdr:nvSpPr>
      <xdr:spPr>
        <a:xfrm>
          <a:off x="9563100" y="4238625"/>
          <a:ext cx="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76200</xdr:colOff>
      <xdr:row>2</xdr:row>
      <xdr:rowOff>0</xdr:rowOff>
    </xdr:from>
    <xdr:to>
      <xdr:col>42</xdr:col>
      <xdr:colOff>76200</xdr:colOff>
      <xdr:row>5</xdr:row>
      <xdr:rowOff>161925</xdr:rowOff>
    </xdr:to>
    <xdr:sp>
      <xdr:nvSpPr>
        <xdr:cNvPr id="178" name="Line 478"/>
        <xdr:cNvSpPr>
          <a:spLocks/>
        </xdr:cNvSpPr>
      </xdr:nvSpPr>
      <xdr:spPr>
        <a:xfrm>
          <a:off x="13696950" y="371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114300</xdr:colOff>
      <xdr:row>2</xdr:row>
      <xdr:rowOff>0</xdr:rowOff>
    </xdr:from>
    <xdr:to>
      <xdr:col>44</xdr:col>
      <xdr:colOff>114300</xdr:colOff>
      <xdr:row>5</xdr:row>
      <xdr:rowOff>152400</xdr:rowOff>
    </xdr:to>
    <xdr:sp>
      <xdr:nvSpPr>
        <xdr:cNvPr id="179" name="Line 479"/>
        <xdr:cNvSpPr>
          <a:spLocks/>
        </xdr:cNvSpPr>
      </xdr:nvSpPr>
      <xdr:spPr>
        <a:xfrm>
          <a:off x="14363700" y="3714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85725</xdr:colOff>
      <xdr:row>1</xdr:row>
      <xdr:rowOff>190500</xdr:rowOff>
    </xdr:from>
    <xdr:to>
      <xdr:col>46</xdr:col>
      <xdr:colOff>85725</xdr:colOff>
      <xdr:row>5</xdr:row>
      <xdr:rowOff>142875</xdr:rowOff>
    </xdr:to>
    <xdr:sp>
      <xdr:nvSpPr>
        <xdr:cNvPr id="180" name="Line 480"/>
        <xdr:cNvSpPr>
          <a:spLocks/>
        </xdr:cNvSpPr>
      </xdr:nvSpPr>
      <xdr:spPr>
        <a:xfrm>
          <a:off x="14963775" y="35242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57150</xdr:colOff>
      <xdr:row>2</xdr:row>
      <xdr:rowOff>0</xdr:rowOff>
    </xdr:from>
    <xdr:to>
      <xdr:col>51</xdr:col>
      <xdr:colOff>57150</xdr:colOff>
      <xdr:row>5</xdr:row>
      <xdr:rowOff>76200</xdr:rowOff>
    </xdr:to>
    <xdr:sp>
      <xdr:nvSpPr>
        <xdr:cNvPr id="181" name="Line 481"/>
        <xdr:cNvSpPr>
          <a:spLocks/>
        </xdr:cNvSpPr>
      </xdr:nvSpPr>
      <xdr:spPr>
        <a:xfrm>
          <a:off x="16506825" y="371475"/>
          <a:ext cx="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66675</xdr:colOff>
      <xdr:row>1</xdr:row>
      <xdr:rowOff>190500</xdr:rowOff>
    </xdr:from>
    <xdr:to>
      <xdr:col>53</xdr:col>
      <xdr:colOff>66675</xdr:colOff>
      <xdr:row>5</xdr:row>
      <xdr:rowOff>95250</xdr:rowOff>
    </xdr:to>
    <xdr:sp>
      <xdr:nvSpPr>
        <xdr:cNvPr id="182" name="Line 482"/>
        <xdr:cNvSpPr>
          <a:spLocks/>
        </xdr:cNvSpPr>
      </xdr:nvSpPr>
      <xdr:spPr>
        <a:xfrm>
          <a:off x="17145000" y="35242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2</xdr:row>
      <xdr:rowOff>0</xdr:rowOff>
    </xdr:from>
    <xdr:to>
      <xdr:col>55</xdr:col>
      <xdr:colOff>9525</xdr:colOff>
      <xdr:row>5</xdr:row>
      <xdr:rowOff>161925</xdr:rowOff>
    </xdr:to>
    <xdr:sp>
      <xdr:nvSpPr>
        <xdr:cNvPr id="183" name="Line 483"/>
        <xdr:cNvSpPr>
          <a:spLocks/>
        </xdr:cNvSpPr>
      </xdr:nvSpPr>
      <xdr:spPr>
        <a:xfrm>
          <a:off x="17716500" y="3714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66675</xdr:colOff>
      <xdr:row>1</xdr:row>
      <xdr:rowOff>104775</xdr:rowOff>
    </xdr:from>
    <xdr:to>
      <xdr:col>61</xdr:col>
      <xdr:colOff>66675</xdr:colOff>
      <xdr:row>3</xdr:row>
      <xdr:rowOff>38100</xdr:rowOff>
    </xdr:to>
    <xdr:sp>
      <xdr:nvSpPr>
        <xdr:cNvPr id="184" name="Line 484"/>
        <xdr:cNvSpPr>
          <a:spLocks/>
        </xdr:cNvSpPr>
      </xdr:nvSpPr>
      <xdr:spPr>
        <a:xfrm>
          <a:off x="19659600" y="2667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1</xdr:row>
      <xdr:rowOff>104775</xdr:rowOff>
    </xdr:from>
    <xdr:to>
      <xdr:col>63</xdr:col>
      <xdr:colOff>95250</xdr:colOff>
      <xdr:row>3</xdr:row>
      <xdr:rowOff>47625</xdr:rowOff>
    </xdr:to>
    <xdr:sp>
      <xdr:nvSpPr>
        <xdr:cNvPr id="185" name="Line 485"/>
        <xdr:cNvSpPr>
          <a:spLocks/>
        </xdr:cNvSpPr>
      </xdr:nvSpPr>
      <xdr:spPr>
        <a:xfrm>
          <a:off x="20316825" y="2667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76200</xdr:colOff>
      <xdr:row>1</xdr:row>
      <xdr:rowOff>95250</xdr:rowOff>
    </xdr:from>
    <xdr:to>
      <xdr:col>65</xdr:col>
      <xdr:colOff>76200</xdr:colOff>
      <xdr:row>3</xdr:row>
      <xdr:rowOff>0</xdr:rowOff>
    </xdr:to>
    <xdr:sp>
      <xdr:nvSpPr>
        <xdr:cNvPr id="186" name="Line 486"/>
        <xdr:cNvSpPr>
          <a:spLocks/>
        </xdr:cNvSpPr>
      </xdr:nvSpPr>
      <xdr:spPr>
        <a:xfrm>
          <a:off x="20926425" y="2571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76200</xdr:colOff>
      <xdr:row>6</xdr:row>
      <xdr:rowOff>133350</xdr:rowOff>
    </xdr:from>
    <xdr:to>
      <xdr:col>61</xdr:col>
      <xdr:colOff>76200</xdr:colOff>
      <xdr:row>8</xdr:row>
      <xdr:rowOff>9525</xdr:rowOff>
    </xdr:to>
    <xdr:sp>
      <xdr:nvSpPr>
        <xdr:cNvPr id="187" name="Line 487"/>
        <xdr:cNvSpPr>
          <a:spLocks/>
        </xdr:cNvSpPr>
      </xdr:nvSpPr>
      <xdr:spPr>
        <a:xfrm>
          <a:off x="19669125" y="1152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85725</xdr:colOff>
      <xdr:row>6</xdr:row>
      <xdr:rowOff>104775</xdr:rowOff>
    </xdr:from>
    <xdr:to>
      <xdr:col>63</xdr:col>
      <xdr:colOff>85725</xdr:colOff>
      <xdr:row>8</xdr:row>
      <xdr:rowOff>57150</xdr:rowOff>
    </xdr:to>
    <xdr:sp>
      <xdr:nvSpPr>
        <xdr:cNvPr id="188" name="Line 488"/>
        <xdr:cNvSpPr>
          <a:spLocks/>
        </xdr:cNvSpPr>
      </xdr:nvSpPr>
      <xdr:spPr>
        <a:xfrm>
          <a:off x="20307300" y="112395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95250</xdr:colOff>
      <xdr:row>6</xdr:row>
      <xdr:rowOff>123825</xdr:rowOff>
    </xdr:from>
    <xdr:to>
      <xdr:col>65</xdr:col>
      <xdr:colOff>95250</xdr:colOff>
      <xdr:row>8</xdr:row>
      <xdr:rowOff>0</xdr:rowOff>
    </xdr:to>
    <xdr:sp>
      <xdr:nvSpPr>
        <xdr:cNvPr id="189" name="Line 489"/>
        <xdr:cNvSpPr>
          <a:spLocks/>
        </xdr:cNvSpPr>
      </xdr:nvSpPr>
      <xdr:spPr>
        <a:xfrm>
          <a:off x="20945475" y="11430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85725</xdr:colOff>
      <xdr:row>31</xdr:row>
      <xdr:rowOff>66675</xdr:rowOff>
    </xdr:from>
    <xdr:to>
      <xdr:col>42</xdr:col>
      <xdr:colOff>0</xdr:colOff>
      <xdr:row>41</xdr:row>
      <xdr:rowOff>19050</xdr:rowOff>
    </xdr:to>
    <xdr:sp>
      <xdr:nvSpPr>
        <xdr:cNvPr id="190" name="Line 502"/>
        <xdr:cNvSpPr>
          <a:spLocks/>
        </xdr:cNvSpPr>
      </xdr:nvSpPr>
      <xdr:spPr>
        <a:xfrm>
          <a:off x="13325475" y="5781675"/>
          <a:ext cx="295275" cy="1800225"/>
        </a:xfrm>
        <a:prstGeom prst="line">
          <a:avLst/>
        </a:prstGeom>
        <a:noFill/>
        <a:ln w="9525" cmpd="sng">
          <a:solidFill>
            <a:srgbClr val="0000FF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59</xdr:col>
      <xdr:colOff>228600</xdr:colOff>
      <xdr:row>66</xdr:row>
      <xdr:rowOff>38100</xdr:rowOff>
    </xdr:from>
    <xdr:ext cx="104775" cy="276225"/>
    <xdr:sp>
      <xdr:nvSpPr>
        <xdr:cNvPr id="191" name="TextBox 535"/>
        <xdr:cNvSpPr txBox="1">
          <a:spLocks noChangeArrowheads="1"/>
        </xdr:cNvSpPr>
      </xdr:nvSpPr>
      <xdr:spPr>
        <a:xfrm>
          <a:off x="19192875" y="12468225"/>
          <a:ext cx="1047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</xdr:col>
      <xdr:colOff>38100</xdr:colOff>
      <xdr:row>25</xdr:row>
      <xdr:rowOff>85725</xdr:rowOff>
    </xdr:from>
    <xdr:to>
      <xdr:col>7</xdr:col>
      <xdr:colOff>114300</xdr:colOff>
      <xdr:row>25</xdr:row>
      <xdr:rowOff>171450</xdr:rowOff>
    </xdr:to>
    <xdr:sp>
      <xdr:nvSpPr>
        <xdr:cNvPr id="192" name="Oval 866"/>
        <xdr:cNvSpPr>
          <a:spLocks/>
        </xdr:cNvSpPr>
      </xdr:nvSpPr>
      <xdr:spPr>
        <a:xfrm>
          <a:off x="2486025" y="4714875"/>
          <a:ext cx="76200" cy="85725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25</xdr:row>
      <xdr:rowOff>171450</xdr:rowOff>
    </xdr:from>
    <xdr:to>
      <xdr:col>8</xdr:col>
      <xdr:colOff>85725</xdr:colOff>
      <xdr:row>25</xdr:row>
      <xdr:rowOff>171450</xdr:rowOff>
    </xdr:to>
    <xdr:sp>
      <xdr:nvSpPr>
        <xdr:cNvPr id="193" name="Line 869"/>
        <xdr:cNvSpPr>
          <a:spLocks/>
        </xdr:cNvSpPr>
      </xdr:nvSpPr>
      <xdr:spPr>
        <a:xfrm flipH="1">
          <a:off x="1019175" y="4800600"/>
          <a:ext cx="1819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23</xdr:row>
      <xdr:rowOff>142875</xdr:rowOff>
    </xdr:from>
    <xdr:to>
      <xdr:col>9</xdr:col>
      <xdr:colOff>180975</xdr:colOff>
      <xdr:row>24</xdr:row>
      <xdr:rowOff>28575</xdr:rowOff>
    </xdr:to>
    <xdr:sp>
      <xdr:nvSpPr>
        <xdr:cNvPr id="194" name="Line 870"/>
        <xdr:cNvSpPr>
          <a:spLocks/>
        </xdr:cNvSpPr>
      </xdr:nvSpPr>
      <xdr:spPr>
        <a:xfrm>
          <a:off x="1400175" y="4371975"/>
          <a:ext cx="18478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247650</xdr:colOff>
      <xdr:row>23</xdr:row>
      <xdr:rowOff>85725</xdr:rowOff>
    </xdr:from>
    <xdr:to>
      <xdr:col>11</xdr:col>
      <xdr:colOff>85725</xdr:colOff>
      <xdr:row>26</xdr:row>
      <xdr:rowOff>85725</xdr:rowOff>
    </xdr:to>
    <xdr:sp>
      <xdr:nvSpPr>
        <xdr:cNvPr id="195" name="Line 871"/>
        <xdr:cNvSpPr>
          <a:spLocks/>
        </xdr:cNvSpPr>
      </xdr:nvSpPr>
      <xdr:spPr>
        <a:xfrm>
          <a:off x="3314700" y="4314825"/>
          <a:ext cx="466725" cy="60007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247650</xdr:colOff>
      <xdr:row>26</xdr:row>
      <xdr:rowOff>180975</xdr:rowOff>
    </xdr:from>
    <xdr:to>
      <xdr:col>16</xdr:col>
      <xdr:colOff>85725</xdr:colOff>
      <xdr:row>26</xdr:row>
      <xdr:rowOff>180975</xdr:rowOff>
    </xdr:to>
    <xdr:sp>
      <xdr:nvSpPr>
        <xdr:cNvPr id="196" name="Line 872"/>
        <xdr:cNvSpPr>
          <a:spLocks/>
        </xdr:cNvSpPr>
      </xdr:nvSpPr>
      <xdr:spPr>
        <a:xfrm>
          <a:off x="4257675" y="50101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266700</xdr:colOff>
      <xdr:row>25</xdr:row>
      <xdr:rowOff>38100</xdr:rowOff>
    </xdr:from>
    <xdr:to>
      <xdr:col>18</xdr:col>
      <xdr:colOff>123825</xdr:colOff>
      <xdr:row>25</xdr:row>
      <xdr:rowOff>47625</xdr:rowOff>
    </xdr:to>
    <xdr:sp>
      <xdr:nvSpPr>
        <xdr:cNvPr id="197" name="Line 873"/>
        <xdr:cNvSpPr>
          <a:spLocks/>
        </xdr:cNvSpPr>
      </xdr:nvSpPr>
      <xdr:spPr>
        <a:xfrm>
          <a:off x="4648200" y="4667250"/>
          <a:ext cx="14859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24</xdr:row>
      <xdr:rowOff>123825</xdr:rowOff>
    </xdr:from>
    <xdr:to>
      <xdr:col>13</xdr:col>
      <xdr:colOff>171450</xdr:colOff>
      <xdr:row>25</xdr:row>
      <xdr:rowOff>38100</xdr:rowOff>
    </xdr:to>
    <xdr:sp>
      <xdr:nvSpPr>
        <xdr:cNvPr id="198" name="Line 874"/>
        <xdr:cNvSpPr>
          <a:spLocks/>
        </xdr:cNvSpPr>
      </xdr:nvSpPr>
      <xdr:spPr>
        <a:xfrm flipV="1">
          <a:off x="2714625" y="4552950"/>
          <a:ext cx="18383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66675</xdr:colOff>
      <xdr:row>27</xdr:row>
      <xdr:rowOff>66675</xdr:rowOff>
    </xdr:from>
    <xdr:to>
      <xdr:col>48</xdr:col>
      <xdr:colOff>66675</xdr:colOff>
      <xdr:row>33</xdr:row>
      <xdr:rowOff>19050</xdr:rowOff>
    </xdr:to>
    <xdr:sp>
      <xdr:nvSpPr>
        <xdr:cNvPr id="199" name="Line 875"/>
        <xdr:cNvSpPr>
          <a:spLocks/>
        </xdr:cNvSpPr>
      </xdr:nvSpPr>
      <xdr:spPr>
        <a:xfrm>
          <a:off x="15573375" y="5095875"/>
          <a:ext cx="0" cy="1000125"/>
        </a:xfrm>
        <a:prstGeom prst="line">
          <a:avLst/>
        </a:prstGeom>
        <a:noFill/>
        <a:ln w="9525" cmpd="sng">
          <a:solidFill>
            <a:srgbClr val="0000FF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304800</xdr:colOff>
      <xdr:row>31</xdr:row>
      <xdr:rowOff>95250</xdr:rowOff>
    </xdr:from>
    <xdr:ext cx="1409700" cy="1057275"/>
    <xdr:sp>
      <xdr:nvSpPr>
        <xdr:cNvPr id="200" name="TextBox 882"/>
        <xdr:cNvSpPr txBox="1">
          <a:spLocks noChangeArrowheads="1"/>
        </xdr:cNvSpPr>
      </xdr:nvSpPr>
      <xdr:spPr>
        <a:xfrm>
          <a:off x="2438400" y="5810250"/>
          <a:ext cx="1409700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1" i="0" u="none" baseline="0">
              <a:latin typeface="Arial"/>
              <a:ea typeface="Arial"/>
              <a:cs typeface="Arial"/>
            </a:rPr>
            <a:t>DEPART 
circuit Sud
en 62</a:t>
          </a:r>
        </a:p>
      </xdr:txBody>
    </xdr:sp>
    <xdr:clientData/>
  </xdr:oneCellAnchor>
  <xdr:twoCellAnchor>
    <xdr:from>
      <xdr:col>7</xdr:col>
      <xdr:colOff>76200</xdr:colOff>
      <xdr:row>26</xdr:row>
      <xdr:rowOff>0</xdr:rowOff>
    </xdr:from>
    <xdr:to>
      <xdr:col>10</xdr:col>
      <xdr:colOff>285750</xdr:colOff>
      <xdr:row>30</xdr:row>
      <xdr:rowOff>85725</xdr:rowOff>
    </xdr:to>
    <xdr:sp>
      <xdr:nvSpPr>
        <xdr:cNvPr id="201" name="Line 883"/>
        <xdr:cNvSpPr>
          <a:spLocks/>
        </xdr:cNvSpPr>
      </xdr:nvSpPr>
      <xdr:spPr>
        <a:xfrm flipH="1" flipV="1">
          <a:off x="2524125" y="4829175"/>
          <a:ext cx="11430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30</xdr:row>
      <xdr:rowOff>104775</xdr:rowOff>
    </xdr:from>
    <xdr:to>
      <xdr:col>13</xdr:col>
      <xdr:colOff>47625</xdr:colOff>
      <xdr:row>35</xdr:row>
      <xdr:rowOff>123825</xdr:rowOff>
    </xdr:to>
    <xdr:sp>
      <xdr:nvSpPr>
        <xdr:cNvPr id="202" name="Line 884"/>
        <xdr:cNvSpPr>
          <a:spLocks/>
        </xdr:cNvSpPr>
      </xdr:nvSpPr>
      <xdr:spPr>
        <a:xfrm>
          <a:off x="3676650" y="5657850"/>
          <a:ext cx="752475" cy="942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30</xdr:row>
      <xdr:rowOff>95250</xdr:rowOff>
    </xdr:from>
    <xdr:to>
      <xdr:col>37</xdr:col>
      <xdr:colOff>95250</xdr:colOff>
      <xdr:row>30</xdr:row>
      <xdr:rowOff>95250</xdr:rowOff>
    </xdr:to>
    <xdr:sp>
      <xdr:nvSpPr>
        <xdr:cNvPr id="203" name="Line 885"/>
        <xdr:cNvSpPr>
          <a:spLocks/>
        </xdr:cNvSpPr>
      </xdr:nvSpPr>
      <xdr:spPr>
        <a:xfrm>
          <a:off x="3676650" y="5648325"/>
          <a:ext cx="840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30</xdr:row>
      <xdr:rowOff>19050</xdr:rowOff>
    </xdr:from>
    <xdr:to>
      <xdr:col>37</xdr:col>
      <xdr:colOff>304800</xdr:colOff>
      <xdr:row>30</xdr:row>
      <xdr:rowOff>95250</xdr:rowOff>
    </xdr:to>
    <xdr:sp>
      <xdr:nvSpPr>
        <xdr:cNvPr id="204" name="Oval 886"/>
        <xdr:cNvSpPr>
          <a:spLocks/>
        </xdr:cNvSpPr>
      </xdr:nvSpPr>
      <xdr:spPr>
        <a:xfrm>
          <a:off x="12211050" y="557212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114300</xdr:colOff>
      <xdr:row>35</xdr:row>
      <xdr:rowOff>76200</xdr:rowOff>
    </xdr:from>
    <xdr:to>
      <xdr:col>11</xdr:col>
      <xdr:colOff>190500</xdr:colOff>
      <xdr:row>35</xdr:row>
      <xdr:rowOff>152400</xdr:rowOff>
    </xdr:to>
    <xdr:sp>
      <xdr:nvSpPr>
        <xdr:cNvPr id="205" name="Oval 887"/>
        <xdr:cNvSpPr>
          <a:spLocks/>
        </xdr:cNvSpPr>
      </xdr:nvSpPr>
      <xdr:spPr>
        <a:xfrm>
          <a:off x="3810000" y="6553200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33</xdr:row>
      <xdr:rowOff>19050</xdr:rowOff>
    </xdr:from>
    <xdr:to>
      <xdr:col>3</xdr:col>
      <xdr:colOff>9525</xdr:colOff>
      <xdr:row>36</xdr:row>
      <xdr:rowOff>9525</xdr:rowOff>
    </xdr:to>
    <xdr:sp>
      <xdr:nvSpPr>
        <xdr:cNvPr id="206" name="Line 890"/>
        <xdr:cNvSpPr>
          <a:spLocks/>
        </xdr:cNvSpPr>
      </xdr:nvSpPr>
      <xdr:spPr>
        <a:xfrm>
          <a:off x="1123950" y="6096000"/>
          <a:ext cx="0" cy="590550"/>
        </a:xfrm>
        <a:prstGeom prst="line">
          <a:avLst/>
        </a:prstGeom>
        <a:noFill/>
        <a:ln w="9525" cmpd="sng">
          <a:solidFill>
            <a:srgbClr val="666699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34</xdr:row>
      <xdr:rowOff>0</xdr:rowOff>
    </xdr:from>
    <xdr:to>
      <xdr:col>5</xdr:col>
      <xdr:colOff>0</xdr:colOff>
      <xdr:row>36</xdr:row>
      <xdr:rowOff>9525</xdr:rowOff>
    </xdr:to>
    <xdr:sp>
      <xdr:nvSpPr>
        <xdr:cNvPr id="207" name="Line 891"/>
        <xdr:cNvSpPr>
          <a:spLocks/>
        </xdr:cNvSpPr>
      </xdr:nvSpPr>
      <xdr:spPr>
        <a:xfrm flipV="1">
          <a:off x="1133475" y="6276975"/>
          <a:ext cx="695325" cy="409575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36</xdr:row>
      <xdr:rowOff>9525</xdr:rowOff>
    </xdr:from>
    <xdr:to>
      <xdr:col>5</xdr:col>
      <xdr:colOff>28575</xdr:colOff>
      <xdr:row>36</xdr:row>
      <xdr:rowOff>9525</xdr:rowOff>
    </xdr:to>
    <xdr:sp>
      <xdr:nvSpPr>
        <xdr:cNvPr id="208" name="Line 892"/>
        <xdr:cNvSpPr>
          <a:spLocks/>
        </xdr:cNvSpPr>
      </xdr:nvSpPr>
      <xdr:spPr>
        <a:xfrm>
          <a:off x="1123950" y="6686550"/>
          <a:ext cx="733425" cy="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39</xdr:row>
      <xdr:rowOff>9525</xdr:rowOff>
    </xdr:from>
    <xdr:to>
      <xdr:col>3</xdr:col>
      <xdr:colOff>9525</xdr:colOff>
      <xdr:row>42</xdr:row>
      <xdr:rowOff>9525</xdr:rowOff>
    </xdr:to>
    <xdr:sp>
      <xdr:nvSpPr>
        <xdr:cNvPr id="209" name="Line 893"/>
        <xdr:cNvSpPr>
          <a:spLocks/>
        </xdr:cNvSpPr>
      </xdr:nvSpPr>
      <xdr:spPr>
        <a:xfrm>
          <a:off x="1123950" y="7248525"/>
          <a:ext cx="0" cy="4857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39</xdr:row>
      <xdr:rowOff>85725</xdr:rowOff>
    </xdr:from>
    <xdr:to>
      <xdr:col>5</xdr:col>
      <xdr:colOff>0</xdr:colOff>
      <xdr:row>42</xdr:row>
      <xdr:rowOff>9525</xdr:rowOff>
    </xdr:to>
    <xdr:sp>
      <xdr:nvSpPr>
        <xdr:cNvPr id="210" name="Line 894"/>
        <xdr:cNvSpPr>
          <a:spLocks/>
        </xdr:cNvSpPr>
      </xdr:nvSpPr>
      <xdr:spPr>
        <a:xfrm flipV="1">
          <a:off x="1133475" y="7324725"/>
          <a:ext cx="695325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42</xdr:row>
      <xdr:rowOff>9525</xdr:rowOff>
    </xdr:from>
    <xdr:to>
      <xdr:col>5</xdr:col>
      <xdr:colOff>28575</xdr:colOff>
      <xdr:row>42</xdr:row>
      <xdr:rowOff>9525</xdr:rowOff>
    </xdr:to>
    <xdr:sp>
      <xdr:nvSpPr>
        <xdr:cNvPr id="211" name="Line 895"/>
        <xdr:cNvSpPr>
          <a:spLocks/>
        </xdr:cNvSpPr>
      </xdr:nvSpPr>
      <xdr:spPr>
        <a:xfrm>
          <a:off x="1123950" y="7734300"/>
          <a:ext cx="7334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34</xdr:row>
      <xdr:rowOff>0</xdr:rowOff>
    </xdr:from>
    <xdr:to>
      <xdr:col>3</xdr:col>
      <xdr:colOff>47625</xdr:colOff>
      <xdr:row>36</xdr:row>
      <xdr:rowOff>19050</xdr:rowOff>
    </xdr:to>
    <xdr:grpSp>
      <xdr:nvGrpSpPr>
        <xdr:cNvPr id="212" name="Group 901"/>
        <xdr:cNvGrpSpPr>
          <a:grpSpLocks/>
        </xdr:cNvGrpSpPr>
      </xdr:nvGrpSpPr>
      <xdr:grpSpPr>
        <a:xfrm>
          <a:off x="1076325" y="6276975"/>
          <a:ext cx="85725" cy="419100"/>
          <a:chOff x="113" y="606"/>
          <a:chExt cx="9" cy="44"/>
        </a:xfrm>
        <a:solidFill>
          <a:srgbClr val="FFFFFF"/>
        </a:solidFill>
      </xdr:grpSpPr>
      <xdr:sp>
        <xdr:nvSpPr>
          <xdr:cNvPr id="213" name="Oval 896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897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152400</xdr:colOff>
      <xdr:row>35</xdr:row>
      <xdr:rowOff>9525</xdr:rowOff>
    </xdr:from>
    <xdr:to>
      <xdr:col>3</xdr:col>
      <xdr:colOff>219075</xdr:colOff>
      <xdr:row>35</xdr:row>
      <xdr:rowOff>9525</xdr:rowOff>
    </xdr:to>
    <xdr:sp>
      <xdr:nvSpPr>
        <xdr:cNvPr id="215" name="Line 898"/>
        <xdr:cNvSpPr>
          <a:spLocks/>
        </xdr:cNvSpPr>
      </xdr:nvSpPr>
      <xdr:spPr>
        <a:xfrm>
          <a:off x="895350" y="64865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</xdr:colOff>
      <xdr:row>33</xdr:row>
      <xdr:rowOff>133350</xdr:rowOff>
    </xdr:from>
    <xdr:to>
      <xdr:col>3</xdr:col>
      <xdr:colOff>228600</xdr:colOff>
      <xdr:row>34</xdr:row>
      <xdr:rowOff>47625</xdr:rowOff>
    </xdr:to>
    <xdr:sp>
      <xdr:nvSpPr>
        <xdr:cNvPr id="216" name="Line 899"/>
        <xdr:cNvSpPr>
          <a:spLocks/>
        </xdr:cNvSpPr>
      </xdr:nvSpPr>
      <xdr:spPr>
        <a:xfrm flipV="1">
          <a:off x="1152525" y="6210300"/>
          <a:ext cx="1905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114300</xdr:colOff>
      <xdr:row>34</xdr:row>
      <xdr:rowOff>38100</xdr:rowOff>
    </xdr:from>
    <xdr:ext cx="190500" cy="238125"/>
    <xdr:sp>
      <xdr:nvSpPr>
        <xdr:cNvPr id="217" name="TextBox 900"/>
        <xdr:cNvSpPr txBox="1">
          <a:spLocks noChangeArrowheads="1"/>
        </xdr:cNvSpPr>
      </xdr:nvSpPr>
      <xdr:spPr>
        <a:xfrm>
          <a:off x="1228725" y="63150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3</xdr:col>
      <xdr:colOff>28575</xdr:colOff>
      <xdr:row>41</xdr:row>
      <xdr:rowOff>133350</xdr:rowOff>
    </xdr:from>
    <xdr:to>
      <xdr:col>4</xdr:col>
      <xdr:colOff>123825</xdr:colOff>
      <xdr:row>42</xdr:row>
      <xdr:rowOff>57150</xdr:rowOff>
    </xdr:to>
    <xdr:grpSp>
      <xdr:nvGrpSpPr>
        <xdr:cNvPr id="218" name="Group 902"/>
        <xdr:cNvGrpSpPr>
          <a:grpSpLocks/>
        </xdr:cNvGrpSpPr>
      </xdr:nvGrpSpPr>
      <xdr:grpSpPr>
        <a:xfrm rot="5432879">
          <a:off x="1143000" y="7696200"/>
          <a:ext cx="419100" cy="85725"/>
          <a:chOff x="113" y="606"/>
          <a:chExt cx="9" cy="44"/>
        </a:xfrm>
        <a:solidFill>
          <a:srgbClr val="FFFFFF"/>
        </a:solidFill>
      </xdr:grpSpPr>
      <xdr:sp>
        <xdr:nvSpPr>
          <xdr:cNvPr id="219" name="Oval 903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904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57150</xdr:colOff>
      <xdr:row>41</xdr:row>
      <xdr:rowOff>28575</xdr:rowOff>
    </xdr:from>
    <xdr:to>
      <xdr:col>4</xdr:col>
      <xdr:colOff>257175</xdr:colOff>
      <xdr:row>41</xdr:row>
      <xdr:rowOff>152400</xdr:rowOff>
    </xdr:to>
    <xdr:sp>
      <xdr:nvSpPr>
        <xdr:cNvPr id="221" name="Line 905"/>
        <xdr:cNvSpPr>
          <a:spLocks/>
        </xdr:cNvSpPr>
      </xdr:nvSpPr>
      <xdr:spPr>
        <a:xfrm flipV="1">
          <a:off x="1495425" y="7591425"/>
          <a:ext cx="2000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41</xdr:row>
      <xdr:rowOff>85725</xdr:rowOff>
    </xdr:from>
    <xdr:to>
      <xdr:col>3</xdr:col>
      <xdr:colOff>209550</xdr:colOff>
      <xdr:row>42</xdr:row>
      <xdr:rowOff>190500</xdr:rowOff>
    </xdr:to>
    <xdr:sp>
      <xdr:nvSpPr>
        <xdr:cNvPr id="222" name="Line 906"/>
        <xdr:cNvSpPr>
          <a:spLocks/>
        </xdr:cNvSpPr>
      </xdr:nvSpPr>
      <xdr:spPr>
        <a:xfrm>
          <a:off x="1323975" y="76485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114300</xdr:colOff>
      <xdr:row>42</xdr:row>
      <xdr:rowOff>152400</xdr:rowOff>
    </xdr:from>
    <xdr:ext cx="190500" cy="238125"/>
    <xdr:sp>
      <xdr:nvSpPr>
        <xdr:cNvPr id="223" name="TextBox 907"/>
        <xdr:cNvSpPr txBox="1">
          <a:spLocks noChangeArrowheads="1"/>
        </xdr:cNvSpPr>
      </xdr:nvSpPr>
      <xdr:spPr>
        <a:xfrm>
          <a:off x="1228725" y="78771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5</xdr:col>
      <xdr:colOff>200025</xdr:colOff>
      <xdr:row>35</xdr:row>
      <xdr:rowOff>76200</xdr:rowOff>
    </xdr:from>
    <xdr:to>
      <xdr:col>8</xdr:col>
      <xdr:colOff>161925</xdr:colOff>
      <xdr:row>41</xdr:row>
      <xdr:rowOff>9525</xdr:rowOff>
    </xdr:to>
    <xdr:sp>
      <xdr:nvSpPr>
        <xdr:cNvPr id="224" name="AutoShape 909"/>
        <xdr:cNvSpPr>
          <a:spLocks/>
        </xdr:cNvSpPr>
      </xdr:nvSpPr>
      <xdr:spPr>
        <a:xfrm>
          <a:off x="2028825" y="6553200"/>
          <a:ext cx="885825" cy="1019175"/>
        </a:xfrm>
        <a:custGeom>
          <a:pathLst>
            <a:path h="107" w="93">
              <a:moveTo>
                <a:pt x="0" y="0"/>
              </a:moveTo>
              <a:cubicBezTo>
                <a:pt x="46" y="23"/>
                <a:pt x="93" y="47"/>
                <a:pt x="93" y="65"/>
              </a:cubicBezTo>
              <a:cubicBezTo>
                <a:pt x="93" y="83"/>
                <a:pt x="18" y="100"/>
                <a:pt x="3" y="107"/>
              </a:cubicBezTo>
            </a:path>
          </a:pathLst>
        </a:custGeom>
        <a:noFill/>
        <a:ln w="9525" cmpd="sng">
          <a:solidFill>
            <a:srgbClr val="CC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47</xdr:row>
      <xdr:rowOff>9525</xdr:rowOff>
    </xdr:from>
    <xdr:to>
      <xdr:col>3</xdr:col>
      <xdr:colOff>9525</xdr:colOff>
      <xdr:row>49</xdr:row>
      <xdr:rowOff>171450</xdr:rowOff>
    </xdr:to>
    <xdr:sp>
      <xdr:nvSpPr>
        <xdr:cNvPr id="225" name="Line 910"/>
        <xdr:cNvSpPr>
          <a:spLocks/>
        </xdr:cNvSpPr>
      </xdr:nvSpPr>
      <xdr:spPr>
        <a:xfrm>
          <a:off x="1123950" y="8734425"/>
          <a:ext cx="0" cy="4857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49</xdr:row>
      <xdr:rowOff>171450</xdr:rowOff>
    </xdr:from>
    <xdr:to>
      <xdr:col>5</xdr:col>
      <xdr:colOff>28575</xdr:colOff>
      <xdr:row>49</xdr:row>
      <xdr:rowOff>171450</xdr:rowOff>
    </xdr:to>
    <xdr:sp>
      <xdr:nvSpPr>
        <xdr:cNvPr id="226" name="Line 911"/>
        <xdr:cNvSpPr>
          <a:spLocks/>
        </xdr:cNvSpPr>
      </xdr:nvSpPr>
      <xdr:spPr>
        <a:xfrm flipV="1">
          <a:off x="1133475" y="9220200"/>
          <a:ext cx="7239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49</xdr:row>
      <xdr:rowOff>171450</xdr:rowOff>
    </xdr:from>
    <xdr:to>
      <xdr:col>3</xdr:col>
      <xdr:colOff>9525</xdr:colOff>
      <xdr:row>51</xdr:row>
      <xdr:rowOff>123825</xdr:rowOff>
    </xdr:to>
    <xdr:sp>
      <xdr:nvSpPr>
        <xdr:cNvPr id="227" name="Line 912"/>
        <xdr:cNvSpPr>
          <a:spLocks/>
        </xdr:cNvSpPr>
      </xdr:nvSpPr>
      <xdr:spPr>
        <a:xfrm flipH="1">
          <a:off x="514350" y="9220200"/>
          <a:ext cx="609600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400050</xdr:colOff>
      <xdr:row>50</xdr:row>
      <xdr:rowOff>66675</xdr:rowOff>
    </xdr:from>
    <xdr:to>
      <xdr:col>3</xdr:col>
      <xdr:colOff>19050</xdr:colOff>
      <xdr:row>50</xdr:row>
      <xdr:rowOff>152400</xdr:rowOff>
    </xdr:to>
    <xdr:grpSp>
      <xdr:nvGrpSpPr>
        <xdr:cNvPr id="228" name="Group 913"/>
        <xdr:cNvGrpSpPr>
          <a:grpSpLocks/>
        </xdr:cNvGrpSpPr>
      </xdr:nvGrpSpPr>
      <xdr:grpSpPr>
        <a:xfrm rot="14542779">
          <a:off x="714375" y="9296400"/>
          <a:ext cx="419100" cy="85725"/>
          <a:chOff x="113" y="606"/>
          <a:chExt cx="9" cy="44"/>
        </a:xfrm>
        <a:solidFill>
          <a:srgbClr val="FFFFFF"/>
        </a:solidFill>
      </xdr:grpSpPr>
      <xdr:sp>
        <xdr:nvSpPr>
          <xdr:cNvPr id="229" name="Oval 914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915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51</xdr:row>
      <xdr:rowOff>0</xdr:rowOff>
    </xdr:from>
    <xdr:to>
      <xdr:col>2</xdr:col>
      <xdr:colOff>238125</xdr:colOff>
      <xdr:row>51</xdr:row>
      <xdr:rowOff>0</xdr:rowOff>
    </xdr:to>
    <xdr:sp>
      <xdr:nvSpPr>
        <xdr:cNvPr id="231" name="Line 917"/>
        <xdr:cNvSpPr>
          <a:spLocks/>
        </xdr:cNvSpPr>
      </xdr:nvSpPr>
      <xdr:spPr>
        <a:xfrm>
          <a:off x="800100" y="942975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49</xdr:row>
      <xdr:rowOff>104775</xdr:rowOff>
    </xdr:from>
    <xdr:to>
      <xdr:col>2</xdr:col>
      <xdr:colOff>180975</xdr:colOff>
      <xdr:row>51</xdr:row>
      <xdr:rowOff>161925</xdr:rowOff>
    </xdr:to>
    <xdr:sp>
      <xdr:nvSpPr>
        <xdr:cNvPr id="232" name="Line 918"/>
        <xdr:cNvSpPr>
          <a:spLocks/>
        </xdr:cNvSpPr>
      </xdr:nvSpPr>
      <xdr:spPr>
        <a:xfrm>
          <a:off x="923925" y="9153525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190500</xdr:colOff>
      <xdr:row>51</xdr:row>
      <xdr:rowOff>114300</xdr:rowOff>
    </xdr:from>
    <xdr:ext cx="180975" cy="238125"/>
    <xdr:sp>
      <xdr:nvSpPr>
        <xdr:cNvPr id="233" name="TextBox 919"/>
        <xdr:cNvSpPr txBox="1">
          <a:spLocks noChangeArrowheads="1"/>
        </xdr:cNvSpPr>
      </xdr:nvSpPr>
      <xdr:spPr>
        <a:xfrm>
          <a:off x="933450" y="95440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2</xdr:col>
      <xdr:colOff>38100</xdr:colOff>
      <xdr:row>34</xdr:row>
      <xdr:rowOff>133350</xdr:rowOff>
    </xdr:from>
    <xdr:ext cx="190500" cy="238125"/>
    <xdr:sp>
      <xdr:nvSpPr>
        <xdr:cNvPr id="234" name="TextBox 920"/>
        <xdr:cNvSpPr txBox="1">
          <a:spLocks noChangeArrowheads="1"/>
        </xdr:cNvSpPr>
      </xdr:nvSpPr>
      <xdr:spPr>
        <a:xfrm>
          <a:off x="781050" y="64103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76200</xdr:colOff>
      <xdr:row>49</xdr:row>
      <xdr:rowOff>0</xdr:rowOff>
    </xdr:from>
    <xdr:ext cx="190500" cy="238125"/>
    <xdr:sp>
      <xdr:nvSpPr>
        <xdr:cNvPr id="235" name="TextBox 921"/>
        <xdr:cNvSpPr txBox="1">
          <a:spLocks noChangeArrowheads="1"/>
        </xdr:cNvSpPr>
      </xdr:nvSpPr>
      <xdr:spPr>
        <a:xfrm>
          <a:off x="819150" y="90487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3</xdr:col>
      <xdr:colOff>0</xdr:colOff>
      <xdr:row>53</xdr:row>
      <xdr:rowOff>114300</xdr:rowOff>
    </xdr:from>
    <xdr:to>
      <xdr:col>3</xdr:col>
      <xdr:colOff>0</xdr:colOff>
      <xdr:row>56</xdr:row>
      <xdr:rowOff>0</xdr:rowOff>
    </xdr:to>
    <xdr:sp>
      <xdr:nvSpPr>
        <xdr:cNvPr id="236" name="Line 922"/>
        <xdr:cNvSpPr>
          <a:spLocks/>
        </xdr:cNvSpPr>
      </xdr:nvSpPr>
      <xdr:spPr>
        <a:xfrm>
          <a:off x="1114425" y="9944100"/>
          <a:ext cx="0" cy="4857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56</xdr:row>
      <xdr:rowOff>0</xdr:rowOff>
    </xdr:from>
    <xdr:to>
      <xdr:col>3</xdr:col>
      <xdr:colOff>9525</xdr:colOff>
      <xdr:row>58</xdr:row>
      <xdr:rowOff>28575</xdr:rowOff>
    </xdr:to>
    <xdr:sp>
      <xdr:nvSpPr>
        <xdr:cNvPr id="237" name="Line 923"/>
        <xdr:cNvSpPr>
          <a:spLocks/>
        </xdr:cNvSpPr>
      </xdr:nvSpPr>
      <xdr:spPr>
        <a:xfrm flipH="1">
          <a:off x="723900" y="10429875"/>
          <a:ext cx="400050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56</xdr:row>
      <xdr:rowOff>0</xdr:rowOff>
    </xdr:from>
    <xdr:to>
      <xdr:col>3</xdr:col>
      <xdr:colOff>0</xdr:colOff>
      <xdr:row>56</xdr:row>
      <xdr:rowOff>0</xdr:rowOff>
    </xdr:to>
    <xdr:sp>
      <xdr:nvSpPr>
        <xdr:cNvPr id="238" name="Line 924"/>
        <xdr:cNvSpPr>
          <a:spLocks/>
        </xdr:cNvSpPr>
      </xdr:nvSpPr>
      <xdr:spPr>
        <a:xfrm flipH="1">
          <a:off x="419100" y="10429875"/>
          <a:ext cx="695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72</xdr:row>
      <xdr:rowOff>28575</xdr:rowOff>
    </xdr:from>
    <xdr:to>
      <xdr:col>3</xdr:col>
      <xdr:colOff>47625</xdr:colOff>
      <xdr:row>74</xdr:row>
      <xdr:rowOff>47625</xdr:rowOff>
    </xdr:to>
    <xdr:grpSp>
      <xdr:nvGrpSpPr>
        <xdr:cNvPr id="239" name="Group 925"/>
        <xdr:cNvGrpSpPr>
          <a:grpSpLocks/>
        </xdr:cNvGrpSpPr>
      </xdr:nvGrpSpPr>
      <xdr:grpSpPr>
        <a:xfrm rot="10826341">
          <a:off x="1076325" y="13658850"/>
          <a:ext cx="85725" cy="419100"/>
          <a:chOff x="113" y="606"/>
          <a:chExt cx="9" cy="44"/>
        </a:xfrm>
        <a:solidFill>
          <a:srgbClr val="FFFFFF"/>
        </a:solidFill>
      </xdr:grpSpPr>
      <xdr:sp>
        <xdr:nvSpPr>
          <xdr:cNvPr id="240" name="Oval 926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927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390525</xdr:colOff>
      <xdr:row>55</xdr:row>
      <xdr:rowOff>161925</xdr:rowOff>
    </xdr:from>
    <xdr:to>
      <xdr:col>3</xdr:col>
      <xdr:colOff>9525</xdr:colOff>
      <xdr:row>56</xdr:row>
      <xdr:rowOff>47625</xdr:rowOff>
    </xdr:to>
    <xdr:grpSp>
      <xdr:nvGrpSpPr>
        <xdr:cNvPr id="242" name="Group 928"/>
        <xdr:cNvGrpSpPr>
          <a:grpSpLocks/>
        </xdr:cNvGrpSpPr>
      </xdr:nvGrpSpPr>
      <xdr:grpSpPr>
        <a:xfrm rot="16168809">
          <a:off x="704850" y="10391775"/>
          <a:ext cx="419100" cy="85725"/>
          <a:chOff x="113" y="606"/>
          <a:chExt cx="9" cy="44"/>
        </a:xfrm>
        <a:solidFill>
          <a:srgbClr val="FFFFFF"/>
        </a:solidFill>
      </xdr:grpSpPr>
      <xdr:sp>
        <xdr:nvSpPr>
          <xdr:cNvPr id="243" name="Oval 929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Oval 930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333375</xdr:colOff>
      <xdr:row>56</xdr:row>
      <xdr:rowOff>28575</xdr:rowOff>
    </xdr:from>
    <xdr:to>
      <xdr:col>2</xdr:col>
      <xdr:colOff>38100</xdr:colOff>
      <xdr:row>56</xdr:row>
      <xdr:rowOff>190500</xdr:rowOff>
    </xdr:to>
    <xdr:sp>
      <xdr:nvSpPr>
        <xdr:cNvPr id="245" name="Line 931"/>
        <xdr:cNvSpPr>
          <a:spLocks/>
        </xdr:cNvSpPr>
      </xdr:nvSpPr>
      <xdr:spPr>
        <a:xfrm flipH="1">
          <a:off x="647700" y="10458450"/>
          <a:ext cx="1333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55</xdr:row>
      <xdr:rowOff>38100</xdr:rowOff>
    </xdr:from>
    <xdr:to>
      <xdr:col>2</xdr:col>
      <xdr:colOff>180975</xdr:colOff>
      <xdr:row>56</xdr:row>
      <xdr:rowOff>161925</xdr:rowOff>
    </xdr:to>
    <xdr:sp>
      <xdr:nvSpPr>
        <xdr:cNvPr id="246" name="Line 932"/>
        <xdr:cNvSpPr>
          <a:spLocks/>
        </xdr:cNvSpPr>
      </xdr:nvSpPr>
      <xdr:spPr>
        <a:xfrm>
          <a:off x="923925" y="102679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76200</xdr:colOff>
      <xdr:row>56</xdr:row>
      <xdr:rowOff>76200</xdr:rowOff>
    </xdr:from>
    <xdr:ext cx="190500" cy="238125"/>
    <xdr:sp>
      <xdr:nvSpPr>
        <xdr:cNvPr id="247" name="TextBox 933"/>
        <xdr:cNvSpPr txBox="1">
          <a:spLocks noChangeArrowheads="1"/>
        </xdr:cNvSpPr>
      </xdr:nvSpPr>
      <xdr:spPr>
        <a:xfrm>
          <a:off x="819150" y="105060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2</xdr:col>
      <xdr:colOff>76200</xdr:colOff>
      <xdr:row>54</xdr:row>
      <xdr:rowOff>114300</xdr:rowOff>
    </xdr:from>
    <xdr:ext cx="190500" cy="238125"/>
    <xdr:sp>
      <xdr:nvSpPr>
        <xdr:cNvPr id="248" name="TextBox 934"/>
        <xdr:cNvSpPr txBox="1">
          <a:spLocks noChangeArrowheads="1"/>
        </xdr:cNvSpPr>
      </xdr:nvSpPr>
      <xdr:spPr>
        <a:xfrm>
          <a:off x="819150" y="101441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3</xdr:col>
      <xdr:colOff>9525</xdr:colOff>
      <xdr:row>60</xdr:row>
      <xdr:rowOff>123825</xdr:rowOff>
    </xdr:from>
    <xdr:to>
      <xdr:col>3</xdr:col>
      <xdr:colOff>9525</xdr:colOff>
      <xdr:row>63</xdr:row>
      <xdr:rowOff>9525</xdr:rowOff>
    </xdr:to>
    <xdr:sp>
      <xdr:nvSpPr>
        <xdr:cNvPr id="249" name="Line 935"/>
        <xdr:cNvSpPr>
          <a:spLocks/>
        </xdr:cNvSpPr>
      </xdr:nvSpPr>
      <xdr:spPr>
        <a:xfrm>
          <a:off x="1123950" y="11353800"/>
          <a:ext cx="0" cy="4857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63</xdr:row>
      <xdr:rowOff>9525</xdr:rowOff>
    </xdr:from>
    <xdr:to>
      <xdr:col>3</xdr:col>
      <xdr:colOff>19050</xdr:colOff>
      <xdr:row>63</xdr:row>
      <xdr:rowOff>9525</xdr:rowOff>
    </xdr:to>
    <xdr:sp>
      <xdr:nvSpPr>
        <xdr:cNvPr id="250" name="Line 936"/>
        <xdr:cNvSpPr>
          <a:spLocks/>
        </xdr:cNvSpPr>
      </xdr:nvSpPr>
      <xdr:spPr>
        <a:xfrm flipH="1">
          <a:off x="514350" y="11839575"/>
          <a:ext cx="6191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61</xdr:row>
      <xdr:rowOff>19050</xdr:rowOff>
    </xdr:from>
    <xdr:to>
      <xdr:col>5</xdr:col>
      <xdr:colOff>9525</xdr:colOff>
      <xdr:row>63</xdr:row>
      <xdr:rowOff>9525</xdr:rowOff>
    </xdr:to>
    <xdr:sp>
      <xdr:nvSpPr>
        <xdr:cNvPr id="251" name="Line 937"/>
        <xdr:cNvSpPr>
          <a:spLocks/>
        </xdr:cNvSpPr>
      </xdr:nvSpPr>
      <xdr:spPr>
        <a:xfrm flipV="1">
          <a:off x="1123950" y="11449050"/>
          <a:ext cx="714375" cy="390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62</xdr:row>
      <xdr:rowOff>28575</xdr:rowOff>
    </xdr:from>
    <xdr:to>
      <xdr:col>4</xdr:col>
      <xdr:colOff>95250</xdr:colOff>
      <xdr:row>62</xdr:row>
      <xdr:rowOff>114300</xdr:rowOff>
    </xdr:to>
    <xdr:grpSp>
      <xdr:nvGrpSpPr>
        <xdr:cNvPr id="252" name="Group 938"/>
        <xdr:cNvGrpSpPr>
          <a:grpSpLocks/>
        </xdr:cNvGrpSpPr>
      </xdr:nvGrpSpPr>
      <xdr:grpSpPr>
        <a:xfrm rot="3440232">
          <a:off x="1114425" y="11658600"/>
          <a:ext cx="419100" cy="85725"/>
          <a:chOff x="113" y="606"/>
          <a:chExt cx="9" cy="44"/>
        </a:xfrm>
        <a:solidFill>
          <a:srgbClr val="FFFFFF"/>
        </a:solidFill>
      </xdr:grpSpPr>
      <xdr:sp>
        <xdr:nvSpPr>
          <xdr:cNvPr id="253" name="Oval 939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Oval 940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66675</xdr:colOff>
      <xdr:row>61</xdr:row>
      <xdr:rowOff>190500</xdr:rowOff>
    </xdr:from>
    <xdr:to>
      <xdr:col>3</xdr:col>
      <xdr:colOff>314325</xdr:colOff>
      <xdr:row>62</xdr:row>
      <xdr:rowOff>0</xdr:rowOff>
    </xdr:to>
    <xdr:sp>
      <xdr:nvSpPr>
        <xdr:cNvPr id="255" name="Line 941"/>
        <xdr:cNvSpPr>
          <a:spLocks/>
        </xdr:cNvSpPr>
      </xdr:nvSpPr>
      <xdr:spPr>
        <a:xfrm flipH="1">
          <a:off x="1181100" y="11620500"/>
          <a:ext cx="247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61</xdr:row>
      <xdr:rowOff>123825</xdr:rowOff>
    </xdr:from>
    <xdr:to>
      <xdr:col>3</xdr:col>
      <xdr:colOff>200025</xdr:colOff>
      <xdr:row>63</xdr:row>
      <xdr:rowOff>66675</xdr:rowOff>
    </xdr:to>
    <xdr:sp>
      <xdr:nvSpPr>
        <xdr:cNvPr id="256" name="Line 942"/>
        <xdr:cNvSpPr>
          <a:spLocks/>
        </xdr:cNvSpPr>
      </xdr:nvSpPr>
      <xdr:spPr>
        <a:xfrm>
          <a:off x="1314450" y="115538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171450</xdr:colOff>
      <xdr:row>63</xdr:row>
      <xdr:rowOff>38100</xdr:rowOff>
    </xdr:from>
    <xdr:ext cx="190500" cy="238125"/>
    <xdr:sp>
      <xdr:nvSpPr>
        <xdr:cNvPr id="257" name="TextBox 943"/>
        <xdr:cNvSpPr txBox="1">
          <a:spLocks noChangeArrowheads="1"/>
        </xdr:cNvSpPr>
      </xdr:nvSpPr>
      <xdr:spPr>
        <a:xfrm>
          <a:off x="1285875" y="118681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3</xdr:col>
      <xdr:colOff>114300</xdr:colOff>
      <xdr:row>60</xdr:row>
      <xdr:rowOff>152400</xdr:rowOff>
    </xdr:from>
    <xdr:ext cx="190500" cy="238125"/>
    <xdr:sp>
      <xdr:nvSpPr>
        <xdr:cNvPr id="258" name="TextBox 944"/>
        <xdr:cNvSpPr txBox="1">
          <a:spLocks noChangeArrowheads="1"/>
        </xdr:cNvSpPr>
      </xdr:nvSpPr>
      <xdr:spPr>
        <a:xfrm>
          <a:off x="1228725" y="113823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8</xdr:col>
      <xdr:colOff>0</xdr:colOff>
      <xdr:row>52</xdr:row>
      <xdr:rowOff>9525</xdr:rowOff>
    </xdr:from>
    <xdr:to>
      <xdr:col>8</xdr:col>
      <xdr:colOff>0</xdr:colOff>
      <xdr:row>55</xdr:row>
      <xdr:rowOff>190500</xdr:rowOff>
    </xdr:to>
    <xdr:sp>
      <xdr:nvSpPr>
        <xdr:cNvPr id="259" name="Line 945"/>
        <xdr:cNvSpPr>
          <a:spLocks/>
        </xdr:cNvSpPr>
      </xdr:nvSpPr>
      <xdr:spPr>
        <a:xfrm>
          <a:off x="2752725" y="96393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49</xdr:row>
      <xdr:rowOff>171450</xdr:rowOff>
    </xdr:from>
    <xdr:to>
      <xdr:col>10</xdr:col>
      <xdr:colOff>28575</xdr:colOff>
      <xdr:row>52</xdr:row>
      <xdr:rowOff>19050</xdr:rowOff>
    </xdr:to>
    <xdr:sp>
      <xdr:nvSpPr>
        <xdr:cNvPr id="260" name="Line 946"/>
        <xdr:cNvSpPr>
          <a:spLocks/>
        </xdr:cNvSpPr>
      </xdr:nvSpPr>
      <xdr:spPr>
        <a:xfrm flipV="1">
          <a:off x="2762250" y="9220200"/>
          <a:ext cx="6477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9525</xdr:rowOff>
    </xdr:from>
    <xdr:to>
      <xdr:col>10</xdr:col>
      <xdr:colOff>9525</xdr:colOff>
      <xdr:row>56</xdr:row>
      <xdr:rowOff>0</xdr:rowOff>
    </xdr:to>
    <xdr:sp>
      <xdr:nvSpPr>
        <xdr:cNvPr id="261" name="Line 947"/>
        <xdr:cNvSpPr>
          <a:spLocks/>
        </xdr:cNvSpPr>
      </xdr:nvSpPr>
      <xdr:spPr>
        <a:xfrm flipV="1">
          <a:off x="2752725" y="10039350"/>
          <a:ext cx="6381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50</xdr:row>
      <xdr:rowOff>0</xdr:rowOff>
    </xdr:from>
    <xdr:to>
      <xdr:col>12</xdr:col>
      <xdr:colOff>228600</xdr:colOff>
      <xdr:row>50</xdr:row>
      <xdr:rowOff>0</xdr:rowOff>
    </xdr:to>
    <xdr:sp>
      <xdr:nvSpPr>
        <xdr:cNvPr id="262" name="Line 948"/>
        <xdr:cNvSpPr>
          <a:spLocks/>
        </xdr:cNvSpPr>
      </xdr:nvSpPr>
      <xdr:spPr>
        <a:xfrm>
          <a:off x="3400425" y="92297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54</xdr:row>
      <xdr:rowOff>19050</xdr:rowOff>
    </xdr:from>
    <xdr:to>
      <xdr:col>12</xdr:col>
      <xdr:colOff>219075</xdr:colOff>
      <xdr:row>54</xdr:row>
      <xdr:rowOff>19050</xdr:rowOff>
    </xdr:to>
    <xdr:sp>
      <xdr:nvSpPr>
        <xdr:cNvPr id="263" name="Line 949"/>
        <xdr:cNvSpPr>
          <a:spLocks/>
        </xdr:cNvSpPr>
      </xdr:nvSpPr>
      <xdr:spPr>
        <a:xfrm>
          <a:off x="3390900" y="1004887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50</xdr:row>
      <xdr:rowOff>9525</xdr:rowOff>
    </xdr:from>
    <xdr:to>
      <xdr:col>12</xdr:col>
      <xdr:colOff>228600</xdr:colOff>
      <xdr:row>52</xdr:row>
      <xdr:rowOff>0</xdr:rowOff>
    </xdr:to>
    <xdr:sp>
      <xdr:nvSpPr>
        <xdr:cNvPr id="264" name="Line 951"/>
        <xdr:cNvSpPr>
          <a:spLocks/>
        </xdr:cNvSpPr>
      </xdr:nvSpPr>
      <xdr:spPr>
        <a:xfrm flipH="1">
          <a:off x="3609975" y="9239250"/>
          <a:ext cx="6286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54</xdr:row>
      <xdr:rowOff>19050</xdr:rowOff>
    </xdr:from>
    <xdr:to>
      <xdr:col>12</xdr:col>
      <xdr:colOff>228600</xdr:colOff>
      <xdr:row>55</xdr:row>
      <xdr:rowOff>190500</xdr:rowOff>
    </xdr:to>
    <xdr:sp>
      <xdr:nvSpPr>
        <xdr:cNvPr id="265" name="Line 954"/>
        <xdr:cNvSpPr>
          <a:spLocks/>
        </xdr:cNvSpPr>
      </xdr:nvSpPr>
      <xdr:spPr>
        <a:xfrm flipH="1">
          <a:off x="3619500" y="10048875"/>
          <a:ext cx="6191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52</xdr:row>
      <xdr:rowOff>0</xdr:rowOff>
    </xdr:from>
    <xdr:to>
      <xdr:col>10</xdr:col>
      <xdr:colOff>238125</xdr:colOff>
      <xdr:row>55</xdr:row>
      <xdr:rowOff>171450</xdr:rowOff>
    </xdr:to>
    <xdr:sp>
      <xdr:nvSpPr>
        <xdr:cNvPr id="266" name="Line 955"/>
        <xdr:cNvSpPr>
          <a:spLocks/>
        </xdr:cNvSpPr>
      </xdr:nvSpPr>
      <xdr:spPr>
        <a:xfrm>
          <a:off x="3619500" y="96297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238125</xdr:colOff>
      <xdr:row>50</xdr:row>
      <xdr:rowOff>9525</xdr:rowOff>
    </xdr:from>
    <xdr:to>
      <xdr:col>12</xdr:col>
      <xdr:colOff>238125</xdr:colOff>
      <xdr:row>54</xdr:row>
      <xdr:rowOff>19050</xdr:rowOff>
    </xdr:to>
    <xdr:sp>
      <xdr:nvSpPr>
        <xdr:cNvPr id="267" name="Line 956"/>
        <xdr:cNvSpPr>
          <a:spLocks/>
        </xdr:cNvSpPr>
      </xdr:nvSpPr>
      <xdr:spPr>
        <a:xfrm>
          <a:off x="4248150" y="9239250"/>
          <a:ext cx="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50</xdr:row>
      <xdr:rowOff>0</xdr:rowOff>
    </xdr:from>
    <xdr:to>
      <xdr:col>10</xdr:col>
      <xdr:colOff>19050</xdr:colOff>
      <xdr:row>54</xdr:row>
      <xdr:rowOff>0</xdr:rowOff>
    </xdr:to>
    <xdr:sp>
      <xdr:nvSpPr>
        <xdr:cNvPr id="268" name="Line 957"/>
        <xdr:cNvSpPr>
          <a:spLocks/>
        </xdr:cNvSpPr>
      </xdr:nvSpPr>
      <xdr:spPr>
        <a:xfrm>
          <a:off x="3400425" y="92297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52</xdr:row>
      <xdr:rowOff>85725</xdr:rowOff>
    </xdr:from>
    <xdr:to>
      <xdr:col>10</xdr:col>
      <xdr:colOff>142875</xdr:colOff>
      <xdr:row>52</xdr:row>
      <xdr:rowOff>161925</xdr:rowOff>
    </xdr:to>
    <xdr:grpSp>
      <xdr:nvGrpSpPr>
        <xdr:cNvPr id="269" name="Group 971"/>
        <xdr:cNvGrpSpPr>
          <a:grpSpLocks/>
        </xdr:cNvGrpSpPr>
      </xdr:nvGrpSpPr>
      <xdr:grpSpPr>
        <a:xfrm rot="21225911">
          <a:off x="3209925" y="9715500"/>
          <a:ext cx="314325" cy="76200"/>
          <a:chOff x="314" y="976"/>
          <a:chExt cx="33" cy="8"/>
        </a:xfrm>
        <a:solidFill>
          <a:srgbClr val="FFFFFF"/>
        </a:solidFill>
      </xdr:grpSpPr>
      <xdr:sp>
        <xdr:nvSpPr>
          <xdr:cNvPr id="270" name="Oval 959"/>
          <xdr:cNvSpPr>
            <a:spLocks/>
          </xdr:cNvSpPr>
        </xdr:nvSpPr>
        <xdr:spPr>
          <a:xfrm rot="27163666">
            <a:off x="339" y="978"/>
            <a:ext cx="8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960"/>
          <xdr:cNvSpPr>
            <a:spLocks/>
          </xdr:cNvSpPr>
        </xdr:nvSpPr>
        <xdr:spPr>
          <a:xfrm rot="27163666">
            <a:off x="314" y="976"/>
            <a:ext cx="2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247650</xdr:colOff>
      <xdr:row>52</xdr:row>
      <xdr:rowOff>47625</xdr:rowOff>
    </xdr:from>
    <xdr:to>
      <xdr:col>12</xdr:col>
      <xdr:colOff>38100</xdr:colOff>
      <xdr:row>52</xdr:row>
      <xdr:rowOff>133350</xdr:rowOff>
    </xdr:to>
    <xdr:grpSp>
      <xdr:nvGrpSpPr>
        <xdr:cNvPr id="272" name="Group 961"/>
        <xdr:cNvGrpSpPr>
          <a:grpSpLocks/>
        </xdr:cNvGrpSpPr>
      </xdr:nvGrpSpPr>
      <xdr:grpSpPr>
        <a:xfrm rot="14542779">
          <a:off x="3629025" y="9677400"/>
          <a:ext cx="419100" cy="85725"/>
          <a:chOff x="113" y="606"/>
          <a:chExt cx="9" cy="44"/>
        </a:xfrm>
        <a:solidFill>
          <a:srgbClr val="FFFFFF"/>
        </a:solidFill>
      </xdr:grpSpPr>
      <xdr:sp>
        <xdr:nvSpPr>
          <xdr:cNvPr id="273" name="Oval 962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963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57150</xdr:colOff>
      <xdr:row>51</xdr:row>
      <xdr:rowOff>190500</xdr:rowOff>
    </xdr:from>
    <xdr:to>
      <xdr:col>10</xdr:col>
      <xdr:colOff>19050</xdr:colOff>
      <xdr:row>53</xdr:row>
      <xdr:rowOff>161925</xdr:rowOff>
    </xdr:to>
    <xdr:sp>
      <xdr:nvSpPr>
        <xdr:cNvPr id="275" name="Line 964"/>
        <xdr:cNvSpPr>
          <a:spLocks/>
        </xdr:cNvSpPr>
      </xdr:nvSpPr>
      <xdr:spPr>
        <a:xfrm flipV="1">
          <a:off x="2809875" y="9620250"/>
          <a:ext cx="590550" cy="371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51</xdr:row>
      <xdr:rowOff>190500</xdr:rowOff>
    </xdr:from>
    <xdr:to>
      <xdr:col>12</xdr:col>
      <xdr:colOff>238125</xdr:colOff>
      <xdr:row>51</xdr:row>
      <xdr:rowOff>190500</xdr:rowOff>
    </xdr:to>
    <xdr:sp>
      <xdr:nvSpPr>
        <xdr:cNvPr id="276" name="Line 965"/>
        <xdr:cNvSpPr>
          <a:spLocks/>
        </xdr:cNvSpPr>
      </xdr:nvSpPr>
      <xdr:spPr>
        <a:xfrm>
          <a:off x="3409950" y="9620250"/>
          <a:ext cx="838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52</xdr:row>
      <xdr:rowOff>0</xdr:rowOff>
    </xdr:from>
    <xdr:to>
      <xdr:col>12</xdr:col>
      <xdr:colOff>238125</xdr:colOff>
      <xdr:row>53</xdr:row>
      <xdr:rowOff>180975</xdr:rowOff>
    </xdr:to>
    <xdr:sp>
      <xdr:nvSpPr>
        <xdr:cNvPr id="277" name="Line 966"/>
        <xdr:cNvSpPr>
          <a:spLocks/>
        </xdr:cNvSpPr>
      </xdr:nvSpPr>
      <xdr:spPr>
        <a:xfrm flipH="1">
          <a:off x="3609975" y="9629775"/>
          <a:ext cx="638175" cy="381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295275</xdr:colOff>
      <xdr:row>53</xdr:row>
      <xdr:rowOff>28575</xdr:rowOff>
    </xdr:from>
    <xdr:to>
      <xdr:col>11</xdr:col>
      <xdr:colOff>85725</xdr:colOff>
      <xdr:row>53</xdr:row>
      <xdr:rowOff>114300</xdr:rowOff>
    </xdr:to>
    <xdr:grpSp>
      <xdr:nvGrpSpPr>
        <xdr:cNvPr id="278" name="Group 967"/>
        <xdr:cNvGrpSpPr>
          <a:grpSpLocks/>
        </xdr:cNvGrpSpPr>
      </xdr:nvGrpSpPr>
      <xdr:grpSpPr>
        <a:xfrm rot="16212008">
          <a:off x="3362325" y="9858375"/>
          <a:ext cx="419100" cy="85725"/>
          <a:chOff x="113" y="606"/>
          <a:chExt cx="9" cy="44"/>
        </a:xfrm>
        <a:solidFill>
          <a:srgbClr val="FFFFFF"/>
        </a:solidFill>
      </xdr:grpSpPr>
      <xdr:sp>
        <xdr:nvSpPr>
          <xdr:cNvPr id="279" name="Oval 968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969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133350</xdr:colOff>
      <xdr:row>53</xdr:row>
      <xdr:rowOff>180975</xdr:rowOff>
    </xdr:from>
    <xdr:to>
      <xdr:col>10</xdr:col>
      <xdr:colOff>238125</xdr:colOff>
      <xdr:row>53</xdr:row>
      <xdr:rowOff>180975</xdr:rowOff>
    </xdr:to>
    <xdr:sp>
      <xdr:nvSpPr>
        <xdr:cNvPr id="281" name="Line 970"/>
        <xdr:cNvSpPr>
          <a:spLocks/>
        </xdr:cNvSpPr>
      </xdr:nvSpPr>
      <xdr:spPr>
        <a:xfrm flipH="1">
          <a:off x="2886075" y="10010775"/>
          <a:ext cx="733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52</xdr:row>
      <xdr:rowOff>190500</xdr:rowOff>
    </xdr:from>
    <xdr:to>
      <xdr:col>9</xdr:col>
      <xdr:colOff>257175</xdr:colOff>
      <xdr:row>53</xdr:row>
      <xdr:rowOff>133350</xdr:rowOff>
    </xdr:to>
    <xdr:grpSp>
      <xdr:nvGrpSpPr>
        <xdr:cNvPr id="282" name="Group 975"/>
        <xdr:cNvGrpSpPr>
          <a:grpSpLocks/>
        </xdr:cNvGrpSpPr>
      </xdr:nvGrpSpPr>
      <xdr:grpSpPr>
        <a:xfrm>
          <a:off x="3019425" y="9820275"/>
          <a:ext cx="304800" cy="142875"/>
          <a:chOff x="226" y="957"/>
          <a:chExt cx="32" cy="15"/>
        </a:xfrm>
        <a:solidFill>
          <a:srgbClr val="FFFFFF"/>
        </a:solidFill>
      </xdr:grpSpPr>
      <xdr:sp>
        <xdr:nvSpPr>
          <xdr:cNvPr id="283" name="Oval 973"/>
          <xdr:cNvSpPr>
            <a:spLocks/>
          </xdr:cNvSpPr>
        </xdr:nvSpPr>
        <xdr:spPr>
          <a:xfrm rot="25195728">
            <a:off x="252" y="957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Oval 974"/>
          <xdr:cNvSpPr>
            <a:spLocks/>
          </xdr:cNvSpPr>
        </xdr:nvSpPr>
        <xdr:spPr>
          <a:xfrm rot="25195728">
            <a:off x="226" y="965"/>
            <a:ext cx="28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</xdr:col>
      <xdr:colOff>228600</xdr:colOff>
      <xdr:row>52</xdr:row>
      <xdr:rowOff>76200</xdr:rowOff>
    </xdr:from>
    <xdr:ext cx="219075" cy="180975"/>
    <xdr:sp>
      <xdr:nvSpPr>
        <xdr:cNvPr id="285" name="TextBox 977"/>
        <xdr:cNvSpPr txBox="1">
          <a:spLocks noChangeArrowheads="1"/>
        </xdr:cNvSpPr>
      </xdr:nvSpPr>
      <xdr:spPr>
        <a:xfrm>
          <a:off x="3295650" y="970597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62</a:t>
          </a:r>
        </a:p>
      </xdr:txBody>
    </xdr:sp>
    <xdr:clientData/>
  </xdr:oneCellAnchor>
  <xdr:oneCellAnchor>
    <xdr:from>
      <xdr:col>9</xdr:col>
      <xdr:colOff>38100</xdr:colOff>
      <xdr:row>53</xdr:row>
      <xdr:rowOff>57150</xdr:rowOff>
    </xdr:from>
    <xdr:ext cx="228600" cy="180975"/>
    <xdr:sp>
      <xdr:nvSpPr>
        <xdr:cNvPr id="286" name="TextBox 978"/>
        <xdr:cNvSpPr txBox="1">
          <a:spLocks noChangeArrowheads="1"/>
        </xdr:cNvSpPr>
      </xdr:nvSpPr>
      <xdr:spPr>
        <a:xfrm>
          <a:off x="3105150" y="9886950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59</a:t>
          </a:r>
        </a:p>
      </xdr:txBody>
    </xdr:sp>
    <xdr:clientData/>
  </xdr:oneCellAnchor>
  <xdr:oneCellAnchor>
    <xdr:from>
      <xdr:col>10</xdr:col>
      <xdr:colOff>171450</xdr:colOff>
      <xdr:row>53</xdr:row>
      <xdr:rowOff>19050</xdr:rowOff>
    </xdr:from>
    <xdr:ext cx="219075" cy="180975"/>
    <xdr:sp>
      <xdr:nvSpPr>
        <xdr:cNvPr id="287" name="TextBox 980"/>
        <xdr:cNvSpPr txBox="1">
          <a:spLocks noChangeArrowheads="1"/>
        </xdr:cNvSpPr>
      </xdr:nvSpPr>
      <xdr:spPr>
        <a:xfrm>
          <a:off x="3552825" y="9848850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oneCellAnchor>
  <xdr:oneCellAnchor>
    <xdr:from>
      <xdr:col>11</xdr:col>
      <xdr:colOff>114300</xdr:colOff>
      <xdr:row>52</xdr:row>
      <xdr:rowOff>19050</xdr:rowOff>
    </xdr:from>
    <xdr:ext cx="200025" cy="180975"/>
    <xdr:sp>
      <xdr:nvSpPr>
        <xdr:cNvPr id="288" name="TextBox 981"/>
        <xdr:cNvSpPr txBox="1">
          <a:spLocks noChangeArrowheads="1"/>
        </xdr:cNvSpPr>
      </xdr:nvSpPr>
      <xdr:spPr>
        <a:xfrm>
          <a:off x="3810000" y="9648825"/>
          <a:ext cx="2000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61</a:t>
          </a:r>
        </a:p>
      </xdr:txBody>
    </xdr:sp>
    <xdr:clientData/>
  </xdr:oneCellAnchor>
  <xdr:twoCellAnchor>
    <xdr:from>
      <xdr:col>8</xdr:col>
      <xdr:colOff>9525</xdr:colOff>
      <xdr:row>56</xdr:row>
      <xdr:rowOff>9525</xdr:rowOff>
    </xdr:from>
    <xdr:to>
      <xdr:col>10</xdr:col>
      <xdr:colOff>247650</xdr:colOff>
      <xdr:row>56</xdr:row>
      <xdr:rowOff>9525</xdr:rowOff>
    </xdr:to>
    <xdr:sp>
      <xdr:nvSpPr>
        <xdr:cNvPr id="289" name="Line 982"/>
        <xdr:cNvSpPr>
          <a:spLocks/>
        </xdr:cNvSpPr>
      </xdr:nvSpPr>
      <xdr:spPr>
        <a:xfrm>
          <a:off x="2762250" y="10439400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52</xdr:row>
      <xdr:rowOff>19050</xdr:rowOff>
    </xdr:from>
    <xdr:to>
      <xdr:col>10</xdr:col>
      <xdr:colOff>238125</xdr:colOff>
      <xdr:row>52</xdr:row>
      <xdr:rowOff>19050</xdr:rowOff>
    </xdr:to>
    <xdr:sp>
      <xdr:nvSpPr>
        <xdr:cNvPr id="290" name="Line 983"/>
        <xdr:cNvSpPr>
          <a:spLocks/>
        </xdr:cNvSpPr>
      </xdr:nvSpPr>
      <xdr:spPr>
        <a:xfrm flipH="1">
          <a:off x="2743200" y="96488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72</xdr:row>
      <xdr:rowOff>9525</xdr:rowOff>
    </xdr:from>
    <xdr:to>
      <xdr:col>3</xdr:col>
      <xdr:colOff>9525</xdr:colOff>
      <xdr:row>75</xdr:row>
      <xdr:rowOff>66675</xdr:rowOff>
    </xdr:to>
    <xdr:sp>
      <xdr:nvSpPr>
        <xdr:cNvPr id="291" name="Line 984"/>
        <xdr:cNvSpPr>
          <a:spLocks/>
        </xdr:cNvSpPr>
      </xdr:nvSpPr>
      <xdr:spPr>
        <a:xfrm flipV="1">
          <a:off x="1123950" y="13639800"/>
          <a:ext cx="0" cy="657225"/>
        </a:xfrm>
        <a:prstGeom prst="line">
          <a:avLst/>
        </a:prstGeom>
        <a:noFill/>
        <a:ln w="9525" cmpd="sng">
          <a:solidFill>
            <a:srgbClr val="FF99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69</xdr:row>
      <xdr:rowOff>85725</xdr:rowOff>
    </xdr:from>
    <xdr:to>
      <xdr:col>5</xdr:col>
      <xdr:colOff>0</xdr:colOff>
      <xdr:row>72</xdr:row>
      <xdr:rowOff>9525</xdr:rowOff>
    </xdr:to>
    <xdr:sp>
      <xdr:nvSpPr>
        <xdr:cNvPr id="292" name="Line 985"/>
        <xdr:cNvSpPr>
          <a:spLocks/>
        </xdr:cNvSpPr>
      </xdr:nvSpPr>
      <xdr:spPr>
        <a:xfrm flipV="1">
          <a:off x="1133475" y="13115925"/>
          <a:ext cx="695325" cy="5238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72</xdr:row>
      <xdr:rowOff>9525</xdr:rowOff>
    </xdr:from>
    <xdr:to>
      <xdr:col>5</xdr:col>
      <xdr:colOff>28575</xdr:colOff>
      <xdr:row>72</xdr:row>
      <xdr:rowOff>9525</xdr:rowOff>
    </xdr:to>
    <xdr:sp>
      <xdr:nvSpPr>
        <xdr:cNvPr id="293" name="Line 986"/>
        <xdr:cNvSpPr>
          <a:spLocks/>
        </xdr:cNvSpPr>
      </xdr:nvSpPr>
      <xdr:spPr>
        <a:xfrm>
          <a:off x="1123950" y="13639800"/>
          <a:ext cx="7334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62</xdr:row>
      <xdr:rowOff>85725</xdr:rowOff>
    </xdr:from>
    <xdr:to>
      <xdr:col>10</xdr:col>
      <xdr:colOff>95250</xdr:colOff>
      <xdr:row>72</xdr:row>
      <xdr:rowOff>76200</xdr:rowOff>
    </xdr:to>
    <xdr:sp>
      <xdr:nvSpPr>
        <xdr:cNvPr id="294" name="AutoShape 993"/>
        <xdr:cNvSpPr>
          <a:spLocks/>
        </xdr:cNvSpPr>
      </xdr:nvSpPr>
      <xdr:spPr>
        <a:xfrm>
          <a:off x="1676400" y="11715750"/>
          <a:ext cx="1800225" cy="1990725"/>
        </a:xfrm>
        <a:custGeom>
          <a:pathLst>
            <a:path h="107" w="93">
              <a:moveTo>
                <a:pt x="0" y="0"/>
              </a:moveTo>
              <a:cubicBezTo>
                <a:pt x="46" y="23"/>
                <a:pt x="93" y="47"/>
                <a:pt x="93" y="65"/>
              </a:cubicBezTo>
              <a:cubicBezTo>
                <a:pt x="93" y="83"/>
                <a:pt x="18" y="100"/>
                <a:pt x="3" y="107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99</xdr:row>
      <xdr:rowOff>133350</xdr:rowOff>
    </xdr:from>
    <xdr:to>
      <xdr:col>4</xdr:col>
      <xdr:colOff>142875</xdr:colOff>
      <xdr:row>100</xdr:row>
      <xdr:rowOff>57150</xdr:rowOff>
    </xdr:to>
    <xdr:grpSp>
      <xdr:nvGrpSpPr>
        <xdr:cNvPr id="295" name="Group 1006"/>
        <xdr:cNvGrpSpPr>
          <a:grpSpLocks/>
        </xdr:cNvGrpSpPr>
      </xdr:nvGrpSpPr>
      <xdr:grpSpPr>
        <a:xfrm rot="26838511">
          <a:off x="1162050" y="18849975"/>
          <a:ext cx="419100" cy="123825"/>
          <a:chOff x="113" y="606"/>
          <a:chExt cx="9" cy="44"/>
        </a:xfrm>
        <a:solidFill>
          <a:srgbClr val="FFFFFF"/>
        </a:solidFill>
      </xdr:grpSpPr>
      <xdr:sp>
        <xdr:nvSpPr>
          <xdr:cNvPr id="296" name="Oval 1007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1008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73</xdr:row>
      <xdr:rowOff>180975</xdr:rowOff>
    </xdr:from>
    <xdr:to>
      <xdr:col>3</xdr:col>
      <xdr:colOff>219075</xdr:colOff>
      <xdr:row>73</xdr:row>
      <xdr:rowOff>180975</xdr:rowOff>
    </xdr:to>
    <xdr:sp>
      <xdr:nvSpPr>
        <xdr:cNvPr id="298" name="Line 1009"/>
        <xdr:cNvSpPr>
          <a:spLocks/>
        </xdr:cNvSpPr>
      </xdr:nvSpPr>
      <xdr:spPr>
        <a:xfrm>
          <a:off x="1123950" y="14011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72</xdr:row>
      <xdr:rowOff>57150</xdr:rowOff>
    </xdr:from>
    <xdr:to>
      <xdr:col>3</xdr:col>
      <xdr:colOff>171450</xdr:colOff>
      <xdr:row>73</xdr:row>
      <xdr:rowOff>114300</xdr:rowOff>
    </xdr:to>
    <xdr:sp>
      <xdr:nvSpPr>
        <xdr:cNvPr id="299" name="Line 1010"/>
        <xdr:cNvSpPr>
          <a:spLocks/>
        </xdr:cNvSpPr>
      </xdr:nvSpPr>
      <xdr:spPr>
        <a:xfrm flipV="1">
          <a:off x="990600" y="13687425"/>
          <a:ext cx="2952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72</xdr:row>
      <xdr:rowOff>0</xdr:rowOff>
    </xdr:from>
    <xdr:ext cx="190500" cy="238125"/>
    <xdr:sp>
      <xdr:nvSpPr>
        <xdr:cNvPr id="300" name="TextBox 1011"/>
        <xdr:cNvSpPr txBox="1">
          <a:spLocks noChangeArrowheads="1"/>
        </xdr:cNvSpPr>
      </xdr:nvSpPr>
      <xdr:spPr>
        <a:xfrm>
          <a:off x="1304925" y="136302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2</xdr:col>
      <xdr:colOff>152400</xdr:colOff>
      <xdr:row>73</xdr:row>
      <xdr:rowOff>76200</xdr:rowOff>
    </xdr:from>
    <xdr:ext cx="190500" cy="238125"/>
    <xdr:sp>
      <xdr:nvSpPr>
        <xdr:cNvPr id="301" name="TextBox 1016"/>
        <xdr:cNvSpPr txBox="1">
          <a:spLocks noChangeArrowheads="1"/>
        </xdr:cNvSpPr>
      </xdr:nvSpPr>
      <xdr:spPr>
        <a:xfrm>
          <a:off x="895350" y="139065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41</xdr:col>
      <xdr:colOff>85725</xdr:colOff>
      <xdr:row>31</xdr:row>
      <xdr:rowOff>66675</xdr:rowOff>
    </xdr:from>
    <xdr:to>
      <xdr:col>41</xdr:col>
      <xdr:colOff>314325</xdr:colOff>
      <xdr:row>31</xdr:row>
      <xdr:rowOff>66675</xdr:rowOff>
    </xdr:to>
    <xdr:sp>
      <xdr:nvSpPr>
        <xdr:cNvPr id="302" name="Line 1017"/>
        <xdr:cNvSpPr>
          <a:spLocks/>
        </xdr:cNvSpPr>
      </xdr:nvSpPr>
      <xdr:spPr>
        <a:xfrm flipH="1">
          <a:off x="13325475" y="5781675"/>
          <a:ext cx="228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40</xdr:row>
      <xdr:rowOff>114300</xdr:rowOff>
    </xdr:from>
    <xdr:ext cx="190500" cy="228600"/>
    <xdr:sp>
      <xdr:nvSpPr>
        <xdr:cNvPr id="303" name="TextBox 10"/>
        <xdr:cNvSpPr txBox="1">
          <a:spLocks noChangeArrowheads="1"/>
        </xdr:cNvSpPr>
      </xdr:nvSpPr>
      <xdr:spPr>
        <a:xfrm>
          <a:off x="1304925" y="75152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</xdr:col>
      <xdr:colOff>85725</xdr:colOff>
      <xdr:row>71</xdr:row>
      <xdr:rowOff>9525</xdr:rowOff>
    </xdr:from>
    <xdr:to>
      <xdr:col>1</xdr:col>
      <xdr:colOff>85725</xdr:colOff>
      <xdr:row>90</xdr:row>
      <xdr:rowOff>9525</xdr:rowOff>
    </xdr:to>
    <xdr:sp>
      <xdr:nvSpPr>
        <xdr:cNvPr id="304" name="Line 12"/>
        <xdr:cNvSpPr>
          <a:spLocks/>
        </xdr:cNvSpPr>
      </xdr:nvSpPr>
      <xdr:spPr>
        <a:xfrm>
          <a:off x="400050" y="13439775"/>
          <a:ext cx="0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90</xdr:row>
      <xdr:rowOff>28575</xdr:rowOff>
    </xdr:from>
    <xdr:to>
      <xdr:col>1</xdr:col>
      <xdr:colOff>85725</xdr:colOff>
      <xdr:row>90</xdr:row>
      <xdr:rowOff>104775</xdr:rowOff>
    </xdr:to>
    <xdr:sp>
      <xdr:nvSpPr>
        <xdr:cNvPr id="305" name="Line 14"/>
        <xdr:cNvSpPr>
          <a:spLocks/>
        </xdr:cNvSpPr>
      </xdr:nvSpPr>
      <xdr:spPr>
        <a:xfrm flipH="1">
          <a:off x="276225" y="16983075"/>
          <a:ext cx="1238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70</xdr:row>
      <xdr:rowOff>133350</xdr:rowOff>
    </xdr:from>
    <xdr:to>
      <xdr:col>1</xdr:col>
      <xdr:colOff>85725</xdr:colOff>
      <xdr:row>71</xdr:row>
      <xdr:rowOff>0</xdr:rowOff>
    </xdr:to>
    <xdr:sp>
      <xdr:nvSpPr>
        <xdr:cNvPr id="306" name="Line 15"/>
        <xdr:cNvSpPr>
          <a:spLocks/>
        </xdr:cNvSpPr>
      </xdr:nvSpPr>
      <xdr:spPr>
        <a:xfrm flipH="1" flipV="1">
          <a:off x="304800" y="13363575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142875</xdr:rowOff>
    </xdr:from>
    <xdr:to>
      <xdr:col>1</xdr:col>
      <xdr:colOff>9525</xdr:colOff>
      <xdr:row>63</xdr:row>
      <xdr:rowOff>9525</xdr:rowOff>
    </xdr:to>
    <xdr:sp>
      <xdr:nvSpPr>
        <xdr:cNvPr id="307" name="Line 16"/>
        <xdr:cNvSpPr>
          <a:spLocks/>
        </xdr:cNvSpPr>
      </xdr:nvSpPr>
      <xdr:spPr>
        <a:xfrm flipV="1">
          <a:off x="323850" y="7543800"/>
          <a:ext cx="0" cy="429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219075</xdr:colOff>
      <xdr:row>40</xdr:row>
      <xdr:rowOff>66675</xdr:rowOff>
    </xdr:from>
    <xdr:to>
      <xdr:col>1</xdr:col>
      <xdr:colOff>9525</xdr:colOff>
      <xdr:row>40</xdr:row>
      <xdr:rowOff>152400</xdr:rowOff>
    </xdr:to>
    <xdr:sp>
      <xdr:nvSpPr>
        <xdr:cNvPr id="308" name="Line 17"/>
        <xdr:cNvSpPr>
          <a:spLocks/>
        </xdr:cNvSpPr>
      </xdr:nvSpPr>
      <xdr:spPr>
        <a:xfrm flipH="1" flipV="1">
          <a:off x="219075" y="7467600"/>
          <a:ext cx="1047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63</xdr:row>
      <xdr:rowOff>9525</xdr:rowOff>
    </xdr:from>
    <xdr:to>
      <xdr:col>1</xdr:col>
      <xdr:colOff>9525</xdr:colOff>
      <xdr:row>63</xdr:row>
      <xdr:rowOff>95250</xdr:rowOff>
    </xdr:to>
    <xdr:sp>
      <xdr:nvSpPr>
        <xdr:cNvPr id="309" name="Line 18"/>
        <xdr:cNvSpPr>
          <a:spLocks/>
        </xdr:cNvSpPr>
      </xdr:nvSpPr>
      <xdr:spPr>
        <a:xfrm flipH="1">
          <a:off x="228600" y="11839575"/>
          <a:ext cx="952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70</xdr:row>
      <xdr:rowOff>190500</xdr:rowOff>
    </xdr:from>
    <xdr:to>
      <xdr:col>14</xdr:col>
      <xdr:colOff>9525</xdr:colOff>
      <xdr:row>75</xdr:row>
      <xdr:rowOff>9525</xdr:rowOff>
    </xdr:to>
    <xdr:sp>
      <xdr:nvSpPr>
        <xdr:cNvPr id="310" name="Line 20"/>
        <xdr:cNvSpPr>
          <a:spLocks/>
        </xdr:cNvSpPr>
      </xdr:nvSpPr>
      <xdr:spPr>
        <a:xfrm flipH="1">
          <a:off x="3390900" y="13420725"/>
          <a:ext cx="13716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75</xdr:row>
      <xdr:rowOff>9525</xdr:rowOff>
    </xdr:from>
    <xdr:to>
      <xdr:col>18</xdr:col>
      <xdr:colOff>19050</xdr:colOff>
      <xdr:row>75</xdr:row>
      <xdr:rowOff>9525</xdr:rowOff>
    </xdr:to>
    <xdr:sp>
      <xdr:nvSpPr>
        <xdr:cNvPr id="311" name="Line 21"/>
        <xdr:cNvSpPr>
          <a:spLocks/>
        </xdr:cNvSpPr>
      </xdr:nvSpPr>
      <xdr:spPr>
        <a:xfrm flipV="1">
          <a:off x="3390900" y="142398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71</xdr:row>
      <xdr:rowOff>9525</xdr:rowOff>
    </xdr:from>
    <xdr:to>
      <xdr:col>16</xdr:col>
      <xdr:colOff>0</xdr:colOff>
      <xdr:row>75</xdr:row>
      <xdr:rowOff>9525</xdr:rowOff>
    </xdr:to>
    <xdr:sp>
      <xdr:nvSpPr>
        <xdr:cNvPr id="312" name="Line 22"/>
        <xdr:cNvSpPr>
          <a:spLocks/>
        </xdr:cNvSpPr>
      </xdr:nvSpPr>
      <xdr:spPr>
        <a:xfrm flipH="1">
          <a:off x="4019550" y="13439775"/>
          <a:ext cx="13620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74</xdr:row>
      <xdr:rowOff>9525</xdr:rowOff>
    </xdr:from>
    <xdr:to>
      <xdr:col>19</xdr:col>
      <xdr:colOff>0</xdr:colOff>
      <xdr:row>74</xdr:row>
      <xdr:rowOff>9525</xdr:rowOff>
    </xdr:to>
    <xdr:sp>
      <xdr:nvSpPr>
        <xdr:cNvPr id="313" name="Line 24"/>
        <xdr:cNvSpPr>
          <a:spLocks/>
        </xdr:cNvSpPr>
      </xdr:nvSpPr>
      <xdr:spPr>
        <a:xfrm>
          <a:off x="3705225" y="140398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73</xdr:row>
      <xdr:rowOff>0</xdr:rowOff>
    </xdr:from>
    <xdr:to>
      <xdr:col>20</xdr:col>
      <xdr:colOff>0</xdr:colOff>
      <xdr:row>73</xdr:row>
      <xdr:rowOff>0</xdr:rowOff>
    </xdr:to>
    <xdr:sp>
      <xdr:nvSpPr>
        <xdr:cNvPr id="314" name="Line 25"/>
        <xdr:cNvSpPr>
          <a:spLocks/>
        </xdr:cNvSpPr>
      </xdr:nvSpPr>
      <xdr:spPr>
        <a:xfrm>
          <a:off x="4076700" y="138303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72</xdr:row>
      <xdr:rowOff>0</xdr:rowOff>
    </xdr:from>
    <xdr:to>
      <xdr:col>21</xdr:col>
      <xdr:colOff>0</xdr:colOff>
      <xdr:row>72</xdr:row>
      <xdr:rowOff>0</xdr:rowOff>
    </xdr:to>
    <xdr:sp>
      <xdr:nvSpPr>
        <xdr:cNvPr id="315" name="Line 26"/>
        <xdr:cNvSpPr>
          <a:spLocks/>
        </xdr:cNvSpPr>
      </xdr:nvSpPr>
      <xdr:spPr>
        <a:xfrm>
          <a:off x="4419600" y="13630275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70</xdr:row>
      <xdr:rowOff>190500</xdr:rowOff>
    </xdr:from>
    <xdr:to>
      <xdr:col>22</xdr:col>
      <xdr:colOff>0</xdr:colOff>
      <xdr:row>70</xdr:row>
      <xdr:rowOff>190500</xdr:rowOff>
    </xdr:to>
    <xdr:sp>
      <xdr:nvSpPr>
        <xdr:cNvPr id="316" name="Line 27"/>
        <xdr:cNvSpPr>
          <a:spLocks/>
        </xdr:cNvSpPr>
      </xdr:nvSpPr>
      <xdr:spPr>
        <a:xfrm>
          <a:off x="4752975" y="134207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71</xdr:row>
      <xdr:rowOff>0</xdr:rowOff>
    </xdr:from>
    <xdr:to>
      <xdr:col>18</xdr:col>
      <xdr:colOff>9525</xdr:colOff>
      <xdr:row>75</xdr:row>
      <xdr:rowOff>0</xdr:rowOff>
    </xdr:to>
    <xdr:sp>
      <xdr:nvSpPr>
        <xdr:cNvPr id="317" name="Line 29"/>
        <xdr:cNvSpPr>
          <a:spLocks/>
        </xdr:cNvSpPr>
      </xdr:nvSpPr>
      <xdr:spPr>
        <a:xfrm flipV="1">
          <a:off x="4762500" y="13430250"/>
          <a:ext cx="12573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71</xdr:row>
      <xdr:rowOff>0</xdr:rowOff>
    </xdr:from>
    <xdr:to>
      <xdr:col>20</xdr:col>
      <xdr:colOff>0</xdr:colOff>
      <xdr:row>75</xdr:row>
      <xdr:rowOff>9525</xdr:rowOff>
    </xdr:to>
    <xdr:sp>
      <xdr:nvSpPr>
        <xdr:cNvPr id="318" name="Line 30"/>
        <xdr:cNvSpPr>
          <a:spLocks/>
        </xdr:cNvSpPr>
      </xdr:nvSpPr>
      <xdr:spPr>
        <a:xfrm flipV="1">
          <a:off x="5391150" y="13430250"/>
          <a:ext cx="12477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71</xdr:row>
      <xdr:rowOff>0</xdr:rowOff>
    </xdr:from>
    <xdr:to>
      <xdr:col>22</xdr:col>
      <xdr:colOff>0</xdr:colOff>
      <xdr:row>75</xdr:row>
      <xdr:rowOff>9525</xdr:rowOff>
    </xdr:to>
    <xdr:sp>
      <xdr:nvSpPr>
        <xdr:cNvPr id="319" name="Line 31"/>
        <xdr:cNvSpPr>
          <a:spLocks/>
        </xdr:cNvSpPr>
      </xdr:nvSpPr>
      <xdr:spPr>
        <a:xfrm flipV="1">
          <a:off x="6019800" y="13430250"/>
          <a:ext cx="12477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66675</xdr:colOff>
      <xdr:row>73</xdr:row>
      <xdr:rowOff>114300</xdr:rowOff>
    </xdr:from>
    <xdr:to>
      <xdr:col>16</xdr:col>
      <xdr:colOff>152400</xdr:colOff>
      <xdr:row>75</xdr:row>
      <xdr:rowOff>133350</xdr:rowOff>
    </xdr:to>
    <xdr:grpSp>
      <xdr:nvGrpSpPr>
        <xdr:cNvPr id="320" name="Group 32"/>
        <xdr:cNvGrpSpPr>
          <a:grpSpLocks/>
        </xdr:cNvGrpSpPr>
      </xdr:nvGrpSpPr>
      <xdr:grpSpPr>
        <a:xfrm rot="10826341">
          <a:off x="5448300" y="13944600"/>
          <a:ext cx="85725" cy="419100"/>
          <a:chOff x="113" y="606"/>
          <a:chExt cx="9" cy="44"/>
        </a:xfrm>
        <a:solidFill>
          <a:srgbClr val="FFFFFF"/>
        </a:solidFill>
      </xdr:grpSpPr>
      <xdr:sp>
        <xdr:nvSpPr>
          <xdr:cNvPr id="321" name="Oval 33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34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123825</xdr:colOff>
      <xdr:row>75</xdr:row>
      <xdr:rowOff>76200</xdr:rowOff>
    </xdr:from>
    <xdr:to>
      <xdr:col>16</xdr:col>
      <xdr:colOff>295275</xdr:colOff>
      <xdr:row>75</xdr:row>
      <xdr:rowOff>76200</xdr:rowOff>
    </xdr:to>
    <xdr:sp>
      <xdr:nvSpPr>
        <xdr:cNvPr id="323" name="Line 36"/>
        <xdr:cNvSpPr>
          <a:spLocks/>
        </xdr:cNvSpPr>
      </xdr:nvSpPr>
      <xdr:spPr>
        <a:xfrm>
          <a:off x="5505450" y="1430655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285750</xdr:colOff>
      <xdr:row>73</xdr:row>
      <xdr:rowOff>142875</xdr:rowOff>
    </xdr:from>
    <xdr:to>
      <xdr:col>16</xdr:col>
      <xdr:colOff>266700</xdr:colOff>
      <xdr:row>74</xdr:row>
      <xdr:rowOff>180975</xdr:rowOff>
    </xdr:to>
    <xdr:sp>
      <xdr:nvSpPr>
        <xdr:cNvPr id="324" name="Line 37"/>
        <xdr:cNvSpPr>
          <a:spLocks/>
        </xdr:cNvSpPr>
      </xdr:nvSpPr>
      <xdr:spPr>
        <a:xfrm flipV="1">
          <a:off x="5353050" y="13973175"/>
          <a:ext cx="2952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266700</xdr:colOff>
      <xdr:row>73</xdr:row>
      <xdr:rowOff>76200</xdr:rowOff>
    </xdr:from>
    <xdr:ext cx="180975" cy="238125"/>
    <xdr:sp>
      <xdr:nvSpPr>
        <xdr:cNvPr id="325" name="TextBox 38"/>
        <xdr:cNvSpPr txBox="1">
          <a:spLocks noChangeArrowheads="1"/>
        </xdr:cNvSpPr>
      </xdr:nvSpPr>
      <xdr:spPr>
        <a:xfrm>
          <a:off x="5648325" y="139065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15</xdr:col>
      <xdr:colOff>190500</xdr:colOff>
      <xdr:row>74</xdr:row>
      <xdr:rowOff>133350</xdr:rowOff>
    </xdr:from>
    <xdr:ext cx="180975" cy="238125"/>
    <xdr:sp>
      <xdr:nvSpPr>
        <xdr:cNvPr id="326" name="TextBox 39"/>
        <xdr:cNvSpPr txBox="1">
          <a:spLocks noChangeArrowheads="1"/>
        </xdr:cNvSpPr>
      </xdr:nvSpPr>
      <xdr:spPr>
        <a:xfrm>
          <a:off x="5257800" y="141636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14</xdr:col>
      <xdr:colOff>114300</xdr:colOff>
      <xdr:row>73</xdr:row>
      <xdr:rowOff>142875</xdr:rowOff>
    </xdr:from>
    <xdr:to>
      <xdr:col>16</xdr:col>
      <xdr:colOff>76200</xdr:colOff>
      <xdr:row>73</xdr:row>
      <xdr:rowOff>142875</xdr:rowOff>
    </xdr:to>
    <xdr:sp>
      <xdr:nvSpPr>
        <xdr:cNvPr id="327" name="Line 40"/>
        <xdr:cNvSpPr>
          <a:spLocks/>
        </xdr:cNvSpPr>
      </xdr:nvSpPr>
      <xdr:spPr>
        <a:xfrm flipH="1">
          <a:off x="4867275" y="13973175"/>
          <a:ext cx="5905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72</xdr:row>
      <xdr:rowOff>76200</xdr:rowOff>
    </xdr:from>
    <xdr:to>
      <xdr:col>15</xdr:col>
      <xdr:colOff>180975</xdr:colOff>
      <xdr:row>73</xdr:row>
      <xdr:rowOff>133350</xdr:rowOff>
    </xdr:to>
    <xdr:sp>
      <xdr:nvSpPr>
        <xdr:cNvPr id="328" name="Line 41"/>
        <xdr:cNvSpPr>
          <a:spLocks/>
        </xdr:cNvSpPr>
      </xdr:nvSpPr>
      <xdr:spPr>
        <a:xfrm flipV="1">
          <a:off x="4857750" y="13706475"/>
          <a:ext cx="390525" cy="2571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72</xdr:row>
      <xdr:rowOff>76200</xdr:rowOff>
    </xdr:from>
    <xdr:to>
      <xdr:col>19</xdr:col>
      <xdr:colOff>266700</xdr:colOff>
      <xdr:row>72</xdr:row>
      <xdr:rowOff>76200</xdr:rowOff>
    </xdr:to>
    <xdr:sp>
      <xdr:nvSpPr>
        <xdr:cNvPr id="329" name="Line 42"/>
        <xdr:cNvSpPr>
          <a:spLocks/>
        </xdr:cNvSpPr>
      </xdr:nvSpPr>
      <xdr:spPr>
        <a:xfrm>
          <a:off x="5257800" y="13706475"/>
          <a:ext cx="133350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72</xdr:row>
      <xdr:rowOff>76200</xdr:rowOff>
    </xdr:from>
    <xdr:to>
      <xdr:col>19</xdr:col>
      <xdr:colOff>266700</xdr:colOff>
      <xdr:row>74</xdr:row>
      <xdr:rowOff>114300</xdr:rowOff>
    </xdr:to>
    <xdr:sp>
      <xdr:nvSpPr>
        <xdr:cNvPr id="330" name="Line 43"/>
        <xdr:cNvSpPr>
          <a:spLocks/>
        </xdr:cNvSpPr>
      </xdr:nvSpPr>
      <xdr:spPr>
        <a:xfrm flipH="1">
          <a:off x="5915025" y="13706475"/>
          <a:ext cx="676275" cy="43815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74</xdr:row>
      <xdr:rowOff>114300</xdr:rowOff>
    </xdr:from>
    <xdr:to>
      <xdr:col>17</xdr:col>
      <xdr:colOff>228600</xdr:colOff>
      <xdr:row>74</xdr:row>
      <xdr:rowOff>114300</xdr:rowOff>
    </xdr:to>
    <xdr:sp>
      <xdr:nvSpPr>
        <xdr:cNvPr id="331" name="Line 44"/>
        <xdr:cNvSpPr>
          <a:spLocks/>
        </xdr:cNvSpPr>
      </xdr:nvSpPr>
      <xdr:spPr>
        <a:xfrm flipH="1">
          <a:off x="3924300" y="14144625"/>
          <a:ext cx="20002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72</xdr:row>
      <xdr:rowOff>19050</xdr:rowOff>
    </xdr:from>
    <xdr:to>
      <xdr:col>13</xdr:col>
      <xdr:colOff>304800</xdr:colOff>
      <xdr:row>74</xdr:row>
      <xdr:rowOff>114300</xdr:rowOff>
    </xdr:to>
    <xdr:sp>
      <xdr:nvSpPr>
        <xdr:cNvPr id="332" name="Line 45"/>
        <xdr:cNvSpPr>
          <a:spLocks/>
        </xdr:cNvSpPr>
      </xdr:nvSpPr>
      <xdr:spPr>
        <a:xfrm flipV="1">
          <a:off x="3924300" y="13649325"/>
          <a:ext cx="762000" cy="4953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72</xdr:row>
      <xdr:rowOff>190500</xdr:rowOff>
    </xdr:from>
    <xdr:ext cx="257175" cy="228600"/>
    <xdr:sp>
      <xdr:nvSpPr>
        <xdr:cNvPr id="333" name="TextBox 46"/>
        <xdr:cNvSpPr txBox="1">
          <a:spLocks noChangeArrowheads="1"/>
        </xdr:cNvSpPr>
      </xdr:nvSpPr>
      <xdr:spPr>
        <a:xfrm>
          <a:off x="5610225" y="138207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58</a:t>
          </a:r>
        </a:p>
      </xdr:txBody>
    </xdr:sp>
    <xdr:clientData/>
  </xdr:oneCellAnchor>
  <xdr:oneCellAnchor>
    <xdr:from>
      <xdr:col>13</xdr:col>
      <xdr:colOff>342900</xdr:colOff>
      <xdr:row>73</xdr:row>
      <xdr:rowOff>38100</xdr:rowOff>
    </xdr:from>
    <xdr:ext cx="257175" cy="238125"/>
    <xdr:sp>
      <xdr:nvSpPr>
        <xdr:cNvPr id="334" name="TextBox 47"/>
        <xdr:cNvSpPr txBox="1">
          <a:spLocks noChangeArrowheads="1"/>
        </xdr:cNvSpPr>
      </xdr:nvSpPr>
      <xdr:spPr>
        <a:xfrm>
          <a:off x="4724400" y="138684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57</a:t>
          </a:r>
        </a:p>
      </xdr:txBody>
    </xdr:sp>
    <xdr:clientData/>
  </xdr:oneCellAnchor>
  <xdr:oneCellAnchor>
    <xdr:from>
      <xdr:col>20</xdr:col>
      <xdr:colOff>304800</xdr:colOff>
      <xdr:row>62</xdr:row>
      <xdr:rowOff>152400</xdr:rowOff>
    </xdr:from>
    <xdr:ext cx="104775" cy="266700"/>
    <xdr:sp>
      <xdr:nvSpPr>
        <xdr:cNvPr id="335" name="TextBox 48"/>
        <xdr:cNvSpPr txBox="1">
          <a:spLocks noChangeArrowheads="1"/>
        </xdr:cNvSpPr>
      </xdr:nvSpPr>
      <xdr:spPr>
        <a:xfrm>
          <a:off x="6943725" y="1178242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266700</xdr:colOff>
      <xdr:row>72</xdr:row>
      <xdr:rowOff>19050</xdr:rowOff>
    </xdr:from>
    <xdr:ext cx="238125" cy="219075"/>
    <xdr:sp>
      <xdr:nvSpPr>
        <xdr:cNvPr id="336" name="TextBox 49"/>
        <xdr:cNvSpPr txBox="1">
          <a:spLocks noChangeArrowheads="1"/>
        </xdr:cNvSpPr>
      </xdr:nvSpPr>
      <xdr:spPr>
        <a:xfrm>
          <a:off x="5019675" y="13649325"/>
          <a:ext cx="238125" cy="2190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56</a:t>
          </a:r>
        </a:p>
      </xdr:txBody>
    </xdr:sp>
    <xdr:clientData/>
  </xdr:oneCellAnchor>
  <xdr:oneCellAnchor>
    <xdr:from>
      <xdr:col>17</xdr:col>
      <xdr:colOff>114300</xdr:colOff>
      <xdr:row>72</xdr:row>
      <xdr:rowOff>38100</xdr:rowOff>
    </xdr:from>
    <xdr:ext cx="257175" cy="238125"/>
    <xdr:sp>
      <xdr:nvSpPr>
        <xdr:cNvPr id="337" name="TextBox 50"/>
        <xdr:cNvSpPr txBox="1">
          <a:spLocks noChangeArrowheads="1"/>
        </xdr:cNvSpPr>
      </xdr:nvSpPr>
      <xdr:spPr>
        <a:xfrm>
          <a:off x="5810250" y="136683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55</a:t>
          </a:r>
        </a:p>
      </xdr:txBody>
    </xdr:sp>
    <xdr:clientData/>
  </xdr:oneCellAnchor>
  <xdr:oneCellAnchor>
    <xdr:from>
      <xdr:col>19</xdr:col>
      <xdr:colOff>247650</xdr:colOff>
      <xdr:row>72</xdr:row>
      <xdr:rowOff>38100</xdr:rowOff>
    </xdr:from>
    <xdr:ext cx="257175" cy="238125"/>
    <xdr:sp>
      <xdr:nvSpPr>
        <xdr:cNvPr id="338" name="TextBox 51"/>
        <xdr:cNvSpPr txBox="1">
          <a:spLocks noChangeArrowheads="1"/>
        </xdr:cNvSpPr>
      </xdr:nvSpPr>
      <xdr:spPr>
        <a:xfrm>
          <a:off x="6572250" y="136683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54</a:t>
          </a:r>
        </a:p>
      </xdr:txBody>
    </xdr:sp>
    <xdr:clientData/>
  </xdr:oneCellAnchor>
  <xdr:oneCellAnchor>
    <xdr:from>
      <xdr:col>18</xdr:col>
      <xdr:colOff>38100</xdr:colOff>
      <xdr:row>73</xdr:row>
      <xdr:rowOff>38100</xdr:rowOff>
    </xdr:from>
    <xdr:ext cx="266700" cy="238125"/>
    <xdr:sp>
      <xdr:nvSpPr>
        <xdr:cNvPr id="339" name="TextBox 52"/>
        <xdr:cNvSpPr txBox="1">
          <a:spLocks noChangeArrowheads="1"/>
        </xdr:cNvSpPr>
      </xdr:nvSpPr>
      <xdr:spPr>
        <a:xfrm>
          <a:off x="6048375" y="13868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53</a:t>
          </a:r>
        </a:p>
      </xdr:txBody>
    </xdr:sp>
    <xdr:clientData/>
  </xdr:oneCellAnchor>
  <xdr:oneCellAnchor>
    <xdr:from>
      <xdr:col>17</xdr:col>
      <xdr:colOff>171450</xdr:colOff>
      <xdr:row>74</xdr:row>
      <xdr:rowOff>38100</xdr:rowOff>
    </xdr:from>
    <xdr:ext cx="257175" cy="238125"/>
    <xdr:sp>
      <xdr:nvSpPr>
        <xdr:cNvPr id="340" name="TextBox 53"/>
        <xdr:cNvSpPr txBox="1">
          <a:spLocks noChangeArrowheads="1"/>
        </xdr:cNvSpPr>
      </xdr:nvSpPr>
      <xdr:spPr>
        <a:xfrm>
          <a:off x="5867400" y="140684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52</a:t>
          </a:r>
        </a:p>
      </xdr:txBody>
    </xdr:sp>
    <xdr:clientData/>
  </xdr:oneCellAnchor>
  <xdr:oneCellAnchor>
    <xdr:from>
      <xdr:col>15</xdr:col>
      <xdr:colOff>57150</xdr:colOff>
      <xdr:row>74</xdr:row>
      <xdr:rowOff>19050</xdr:rowOff>
    </xdr:from>
    <xdr:ext cx="247650" cy="238125"/>
    <xdr:sp>
      <xdr:nvSpPr>
        <xdr:cNvPr id="341" name="TextBox 54"/>
        <xdr:cNvSpPr txBox="1">
          <a:spLocks noChangeArrowheads="1"/>
        </xdr:cNvSpPr>
      </xdr:nvSpPr>
      <xdr:spPr>
        <a:xfrm>
          <a:off x="5124450" y="14049375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51</a:t>
          </a:r>
        </a:p>
      </xdr:txBody>
    </xdr:sp>
    <xdr:clientData/>
  </xdr:oneCellAnchor>
  <xdr:oneCellAnchor>
    <xdr:from>
      <xdr:col>13</xdr:col>
      <xdr:colOff>76200</xdr:colOff>
      <xdr:row>74</xdr:row>
      <xdr:rowOff>38100</xdr:rowOff>
    </xdr:from>
    <xdr:ext cx="266700" cy="238125"/>
    <xdr:sp>
      <xdr:nvSpPr>
        <xdr:cNvPr id="342" name="TextBox 55"/>
        <xdr:cNvSpPr txBox="1">
          <a:spLocks noChangeArrowheads="1"/>
        </xdr:cNvSpPr>
      </xdr:nvSpPr>
      <xdr:spPr>
        <a:xfrm>
          <a:off x="4457700" y="140684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oneCellAnchor>
  <xdr:oneCellAnchor>
    <xdr:from>
      <xdr:col>10</xdr:col>
      <xdr:colOff>285750</xdr:colOff>
      <xdr:row>74</xdr:row>
      <xdr:rowOff>38100</xdr:rowOff>
    </xdr:from>
    <xdr:ext cx="257175" cy="238125"/>
    <xdr:sp>
      <xdr:nvSpPr>
        <xdr:cNvPr id="343" name="TextBox 56"/>
        <xdr:cNvSpPr txBox="1">
          <a:spLocks noChangeArrowheads="1"/>
        </xdr:cNvSpPr>
      </xdr:nvSpPr>
      <xdr:spPr>
        <a:xfrm>
          <a:off x="3667125" y="140684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49</a:t>
          </a:r>
        </a:p>
      </xdr:txBody>
    </xdr:sp>
    <xdr:clientData/>
  </xdr:oneCellAnchor>
  <xdr:oneCellAnchor>
    <xdr:from>
      <xdr:col>11</xdr:col>
      <xdr:colOff>304800</xdr:colOff>
      <xdr:row>73</xdr:row>
      <xdr:rowOff>0</xdr:rowOff>
    </xdr:from>
    <xdr:ext cx="257175" cy="238125"/>
    <xdr:sp>
      <xdr:nvSpPr>
        <xdr:cNvPr id="344" name="TextBox 57"/>
        <xdr:cNvSpPr txBox="1">
          <a:spLocks noChangeArrowheads="1"/>
        </xdr:cNvSpPr>
      </xdr:nvSpPr>
      <xdr:spPr>
        <a:xfrm>
          <a:off x="4000500" y="138303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48</a:t>
          </a:r>
        </a:p>
      </xdr:txBody>
    </xdr:sp>
    <xdr:clientData/>
  </xdr:oneCellAnchor>
  <xdr:oneCellAnchor>
    <xdr:from>
      <xdr:col>12</xdr:col>
      <xdr:colOff>266700</xdr:colOff>
      <xdr:row>72</xdr:row>
      <xdr:rowOff>76200</xdr:rowOff>
    </xdr:from>
    <xdr:ext cx="257175" cy="238125"/>
    <xdr:sp>
      <xdr:nvSpPr>
        <xdr:cNvPr id="345" name="TextBox 58"/>
        <xdr:cNvSpPr txBox="1">
          <a:spLocks noChangeArrowheads="1"/>
        </xdr:cNvSpPr>
      </xdr:nvSpPr>
      <xdr:spPr>
        <a:xfrm>
          <a:off x="4276725" y="137064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oneCellAnchor>
  <xdr:twoCellAnchor>
    <xdr:from>
      <xdr:col>15</xdr:col>
      <xdr:colOff>19050</xdr:colOff>
      <xdr:row>73</xdr:row>
      <xdr:rowOff>66675</xdr:rowOff>
    </xdr:from>
    <xdr:to>
      <xdr:col>16</xdr:col>
      <xdr:colOff>180975</xdr:colOff>
      <xdr:row>73</xdr:row>
      <xdr:rowOff>66675</xdr:rowOff>
    </xdr:to>
    <xdr:sp>
      <xdr:nvSpPr>
        <xdr:cNvPr id="346" name="Line 59"/>
        <xdr:cNvSpPr>
          <a:spLocks/>
        </xdr:cNvSpPr>
      </xdr:nvSpPr>
      <xdr:spPr>
        <a:xfrm>
          <a:off x="5086350" y="13896975"/>
          <a:ext cx="4762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72</xdr:row>
      <xdr:rowOff>142875</xdr:rowOff>
    </xdr:from>
    <xdr:to>
      <xdr:col>15</xdr:col>
      <xdr:colOff>228600</xdr:colOff>
      <xdr:row>73</xdr:row>
      <xdr:rowOff>66675</xdr:rowOff>
    </xdr:to>
    <xdr:sp>
      <xdr:nvSpPr>
        <xdr:cNvPr id="347" name="Line 60"/>
        <xdr:cNvSpPr>
          <a:spLocks/>
        </xdr:cNvSpPr>
      </xdr:nvSpPr>
      <xdr:spPr>
        <a:xfrm flipV="1">
          <a:off x="5095875" y="13773150"/>
          <a:ext cx="200025" cy="1238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72</xdr:row>
      <xdr:rowOff>142875</xdr:rowOff>
    </xdr:from>
    <xdr:to>
      <xdr:col>19</xdr:col>
      <xdr:colOff>9525</xdr:colOff>
      <xdr:row>72</xdr:row>
      <xdr:rowOff>142875</xdr:rowOff>
    </xdr:to>
    <xdr:sp>
      <xdr:nvSpPr>
        <xdr:cNvPr id="348" name="Line 61"/>
        <xdr:cNvSpPr>
          <a:spLocks/>
        </xdr:cNvSpPr>
      </xdr:nvSpPr>
      <xdr:spPr>
        <a:xfrm>
          <a:off x="5286375" y="13773150"/>
          <a:ext cx="10477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72</xdr:row>
      <xdr:rowOff>142875</xdr:rowOff>
    </xdr:from>
    <xdr:to>
      <xdr:col>19</xdr:col>
      <xdr:colOff>9525</xdr:colOff>
      <xdr:row>74</xdr:row>
      <xdr:rowOff>57150</xdr:rowOff>
    </xdr:to>
    <xdr:sp>
      <xdr:nvSpPr>
        <xdr:cNvPr id="349" name="Line 62"/>
        <xdr:cNvSpPr>
          <a:spLocks/>
        </xdr:cNvSpPr>
      </xdr:nvSpPr>
      <xdr:spPr>
        <a:xfrm flipH="1">
          <a:off x="5848350" y="13773150"/>
          <a:ext cx="485775" cy="3143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74</xdr:row>
      <xdr:rowOff>57150</xdr:rowOff>
    </xdr:from>
    <xdr:to>
      <xdr:col>17</xdr:col>
      <xdr:colOff>161925</xdr:colOff>
      <xdr:row>74</xdr:row>
      <xdr:rowOff>66675</xdr:rowOff>
    </xdr:to>
    <xdr:sp>
      <xdr:nvSpPr>
        <xdr:cNvPr id="350" name="Line 63"/>
        <xdr:cNvSpPr>
          <a:spLocks/>
        </xdr:cNvSpPr>
      </xdr:nvSpPr>
      <xdr:spPr>
        <a:xfrm flipH="1">
          <a:off x="4152900" y="14087475"/>
          <a:ext cx="1704975" cy="95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72</xdr:row>
      <xdr:rowOff>19050</xdr:rowOff>
    </xdr:from>
    <xdr:to>
      <xdr:col>14</xdr:col>
      <xdr:colOff>114300</xdr:colOff>
      <xdr:row>74</xdr:row>
      <xdr:rowOff>66675</xdr:rowOff>
    </xdr:to>
    <xdr:sp>
      <xdr:nvSpPr>
        <xdr:cNvPr id="351" name="Line 64"/>
        <xdr:cNvSpPr>
          <a:spLocks/>
        </xdr:cNvSpPr>
      </xdr:nvSpPr>
      <xdr:spPr>
        <a:xfrm flipV="1">
          <a:off x="4162425" y="13649325"/>
          <a:ext cx="704850" cy="4476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58</xdr:row>
      <xdr:rowOff>9525</xdr:rowOff>
    </xdr:from>
    <xdr:to>
      <xdr:col>17</xdr:col>
      <xdr:colOff>0</xdr:colOff>
      <xdr:row>62</xdr:row>
      <xdr:rowOff>9525</xdr:rowOff>
    </xdr:to>
    <xdr:sp>
      <xdr:nvSpPr>
        <xdr:cNvPr id="352" name="Line 72"/>
        <xdr:cNvSpPr>
          <a:spLocks/>
        </xdr:cNvSpPr>
      </xdr:nvSpPr>
      <xdr:spPr>
        <a:xfrm flipH="1">
          <a:off x="4391025" y="10839450"/>
          <a:ext cx="13049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62</xdr:row>
      <xdr:rowOff>9525</xdr:rowOff>
    </xdr:from>
    <xdr:to>
      <xdr:col>21</xdr:col>
      <xdr:colOff>19050</xdr:colOff>
      <xdr:row>62</xdr:row>
      <xdr:rowOff>9525</xdr:rowOff>
    </xdr:to>
    <xdr:sp>
      <xdr:nvSpPr>
        <xdr:cNvPr id="353" name="Line 73"/>
        <xdr:cNvSpPr>
          <a:spLocks/>
        </xdr:cNvSpPr>
      </xdr:nvSpPr>
      <xdr:spPr>
        <a:xfrm flipV="1">
          <a:off x="4391025" y="1163955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58</xdr:row>
      <xdr:rowOff>9525</xdr:rowOff>
    </xdr:from>
    <xdr:to>
      <xdr:col>19</xdr:col>
      <xdr:colOff>0</xdr:colOff>
      <xdr:row>62</xdr:row>
      <xdr:rowOff>9525</xdr:rowOff>
    </xdr:to>
    <xdr:sp>
      <xdr:nvSpPr>
        <xdr:cNvPr id="354" name="Line 74"/>
        <xdr:cNvSpPr>
          <a:spLocks/>
        </xdr:cNvSpPr>
      </xdr:nvSpPr>
      <xdr:spPr>
        <a:xfrm flipH="1">
          <a:off x="5076825" y="10839450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61</xdr:row>
      <xdr:rowOff>9525</xdr:rowOff>
    </xdr:from>
    <xdr:to>
      <xdr:col>22</xdr:col>
      <xdr:colOff>0</xdr:colOff>
      <xdr:row>61</xdr:row>
      <xdr:rowOff>9525</xdr:rowOff>
    </xdr:to>
    <xdr:sp>
      <xdr:nvSpPr>
        <xdr:cNvPr id="355" name="Line 75"/>
        <xdr:cNvSpPr>
          <a:spLocks/>
        </xdr:cNvSpPr>
      </xdr:nvSpPr>
      <xdr:spPr>
        <a:xfrm>
          <a:off x="4762500" y="1143952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0</xdr:rowOff>
    </xdr:from>
    <xdr:to>
      <xdr:col>23</xdr:col>
      <xdr:colOff>0</xdr:colOff>
      <xdr:row>60</xdr:row>
      <xdr:rowOff>0</xdr:rowOff>
    </xdr:to>
    <xdr:sp>
      <xdr:nvSpPr>
        <xdr:cNvPr id="356" name="Line 76"/>
        <xdr:cNvSpPr>
          <a:spLocks/>
        </xdr:cNvSpPr>
      </xdr:nvSpPr>
      <xdr:spPr>
        <a:xfrm>
          <a:off x="5067300" y="1122997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59</xdr:row>
      <xdr:rowOff>0</xdr:rowOff>
    </xdr:from>
    <xdr:to>
      <xdr:col>23</xdr:col>
      <xdr:colOff>295275</xdr:colOff>
      <xdr:row>59</xdr:row>
      <xdr:rowOff>0</xdr:rowOff>
    </xdr:to>
    <xdr:sp>
      <xdr:nvSpPr>
        <xdr:cNvPr id="357" name="Line 77"/>
        <xdr:cNvSpPr>
          <a:spLocks/>
        </xdr:cNvSpPr>
      </xdr:nvSpPr>
      <xdr:spPr>
        <a:xfrm>
          <a:off x="5391150" y="11029950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58</xdr:row>
      <xdr:rowOff>0</xdr:rowOff>
    </xdr:from>
    <xdr:to>
      <xdr:col>25</xdr:col>
      <xdr:colOff>0</xdr:colOff>
      <xdr:row>58</xdr:row>
      <xdr:rowOff>0</xdr:rowOff>
    </xdr:to>
    <xdr:sp>
      <xdr:nvSpPr>
        <xdr:cNvPr id="358" name="Line 78"/>
        <xdr:cNvSpPr>
          <a:spLocks/>
        </xdr:cNvSpPr>
      </xdr:nvSpPr>
      <xdr:spPr>
        <a:xfrm>
          <a:off x="5695950" y="108299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58</xdr:row>
      <xdr:rowOff>0</xdr:rowOff>
    </xdr:from>
    <xdr:to>
      <xdr:col>21</xdr:col>
      <xdr:colOff>9525</xdr:colOff>
      <xdr:row>62</xdr:row>
      <xdr:rowOff>0</xdr:rowOff>
    </xdr:to>
    <xdr:sp>
      <xdr:nvSpPr>
        <xdr:cNvPr id="359" name="Line 79"/>
        <xdr:cNvSpPr>
          <a:spLocks/>
        </xdr:cNvSpPr>
      </xdr:nvSpPr>
      <xdr:spPr>
        <a:xfrm flipV="1">
          <a:off x="5715000" y="10829925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58</xdr:row>
      <xdr:rowOff>0</xdr:rowOff>
    </xdr:from>
    <xdr:to>
      <xdr:col>23</xdr:col>
      <xdr:colOff>0</xdr:colOff>
      <xdr:row>62</xdr:row>
      <xdr:rowOff>9525</xdr:rowOff>
    </xdr:to>
    <xdr:sp>
      <xdr:nvSpPr>
        <xdr:cNvPr id="360" name="Line 80"/>
        <xdr:cNvSpPr>
          <a:spLocks/>
        </xdr:cNvSpPr>
      </xdr:nvSpPr>
      <xdr:spPr>
        <a:xfrm flipV="1">
          <a:off x="6334125" y="10829925"/>
          <a:ext cx="12477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58</xdr:row>
      <xdr:rowOff>0</xdr:rowOff>
    </xdr:from>
    <xdr:to>
      <xdr:col>25</xdr:col>
      <xdr:colOff>0</xdr:colOff>
      <xdr:row>62</xdr:row>
      <xdr:rowOff>9525</xdr:rowOff>
    </xdr:to>
    <xdr:sp>
      <xdr:nvSpPr>
        <xdr:cNvPr id="361" name="Line 81"/>
        <xdr:cNvSpPr>
          <a:spLocks/>
        </xdr:cNvSpPr>
      </xdr:nvSpPr>
      <xdr:spPr>
        <a:xfrm flipV="1">
          <a:off x="6962775" y="10829925"/>
          <a:ext cx="12477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123</xdr:row>
      <xdr:rowOff>66675</xdr:rowOff>
    </xdr:from>
    <xdr:to>
      <xdr:col>3</xdr:col>
      <xdr:colOff>47625</xdr:colOff>
      <xdr:row>126</xdr:row>
      <xdr:rowOff>0</xdr:rowOff>
    </xdr:to>
    <xdr:grpSp>
      <xdr:nvGrpSpPr>
        <xdr:cNvPr id="362" name="Group 82"/>
        <xdr:cNvGrpSpPr>
          <a:grpSpLocks/>
        </xdr:cNvGrpSpPr>
      </xdr:nvGrpSpPr>
      <xdr:grpSpPr>
        <a:xfrm>
          <a:off x="1076325" y="22745700"/>
          <a:ext cx="85725" cy="419100"/>
          <a:chOff x="113" y="606"/>
          <a:chExt cx="9" cy="44"/>
        </a:xfrm>
        <a:solidFill>
          <a:srgbClr val="FFFFFF"/>
        </a:solidFill>
      </xdr:grpSpPr>
      <xdr:sp>
        <xdr:nvSpPr>
          <xdr:cNvPr id="363" name="Oval 83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84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16</xdr:col>
      <xdr:colOff>228600</xdr:colOff>
      <xdr:row>60</xdr:row>
      <xdr:rowOff>38100</xdr:rowOff>
    </xdr:from>
    <xdr:ext cx="257175" cy="238125"/>
    <xdr:sp>
      <xdr:nvSpPr>
        <xdr:cNvPr id="365" name="TextBox 95"/>
        <xdr:cNvSpPr txBox="1">
          <a:spLocks noChangeArrowheads="1"/>
        </xdr:cNvSpPr>
      </xdr:nvSpPr>
      <xdr:spPr>
        <a:xfrm>
          <a:off x="5610225" y="112680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62</a:t>
          </a:r>
        </a:p>
      </xdr:txBody>
    </xdr:sp>
    <xdr:clientData/>
  </xdr:oneCellAnchor>
  <xdr:oneCellAnchor>
    <xdr:from>
      <xdr:col>20</xdr:col>
      <xdr:colOff>114300</xdr:colOff>
      <xdr:row>59</xdr:row>
      <xdr:rowOff>38100</xdr:rowOff>
    </xdr:from>
    <xdr:ext cx="257175" cy="238125"/>
    <xdr:sp>
      <xdr:nvSpPr>
        <xdr:cNvPr id="366" name="TextBox 98"/>
        <xdr:cNvSpPr txBox="1">
          <a:spLocks noChangeArrowheads="1"/>
        </xdr:cNvSpPr>
      </xdr:nvSpPr>
      <xdr:spPr>
        <a:xfrm>
          <a:off x="6753225" y="110680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oneCellAnchor>
  <xdr:oneCellAnchor>
    <xdr:from>
      <xdr:col>21</xdr:col>
      <xdr:colOff>38100</xdr:colOff>
      <xdr:row>60</xdr:row>
      <xdr:rowOff>38100</xdr:rowOff>
    </xdr:from>
    <xdr:ext cx="266700" cy="238125"/>
    <xdr:sp>
      <xdr:nvSpPr>
        <xdr:cNvPr id="367" name="TextBox 100"/>
        <xdr:cNvSpPr txBox="1">
          <a:spLocks noChangeArrowheads="1"/>
        </xdr:cNvSpPr>
      </xdr:nvSpPr>
      <xdr:spPr>
        <a:xfrm>
          <a:off x="6991350" y="112680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20</xdr:col>
      <xdr:colOff>171450</xdr:colOff>
      <xdr:row>61</xdr:row>
      <xdr:rowOff>38100</xdr:rowOff>
    </xdr:from>
    <xdr:ext cx="257175" cy="238125"/>
    <xdr:sp>
      <xdr:nvSpPr>
        <xdr:cNvPr id="368" name="TextBox 101"/>
        <xdr:cNvSpPr txBox="1">
          <a:spLocks noChangeArrowheads="1"/>
        </xdr:cNvSpPr>
      </xdr:nvSpPr>
      <xdr:spPr>
        <a:xfrm>
          <a:off x="6810375" y="114681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39</a:t>
          </a:r>
        </a:p>
      </xdr:txBody>
    </xdr:sp>
    <xdr:clientData/>
  </xdr:oneCellAnchor>
  <xdr:oneCellAnchor>
    <xdr:from>
      <xdr:col>17</xdr:col>
      <xdr:colOff>285750</xdr:colOff>
      <xdr:row>58</xdr:row>
      <xdr:rowOff>190500</xdr:rowOff>
    </xdr:from>
    <xdr:ext cx="238125" cy="228600"/>
    <xdr:sp>
      <xdr:nvSpPr>
        <xdr:cNvPr id="369" name="TextBox 102"/>
        <xdr:cNvSpPr txBox="1">
          <a:spLocks noChangeArrowheads="1"/>
        </xdr:cNvSpPr>
      </xdr:nvSpPr>
      <xdr:spPr>
        <a:xfrm>
          <a:off x="5981700" y="110204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61</a:t>
          </a:r>
        </a:p>
      </xdr:txBody>
    </xdr:sp>
    <xdr:clientData/>
  </xdr:oneCellAnchor>
  <xdr:oneCellAnchor>
    <xdr:from>
      <xdr:col>16</xdr:col>
      <xdr:colOff>76200</xdr:colOff>
      <xdr:row>61</xdr:row>
      <xdr:rowOff>38100</xdr:rowOff>
    </xdr:from>
    <xdr:ext cx="257175" cy="238125"/>
    <xdr:sp>
      <xdr:nvSpPr>
        <xdr:cNvPr id="370" name="TextBox 103"/>
        <xdr:cNvSpPr txBox="1">
          <a:spLocks noChangeArrowheads="1"/>
        </xdr:cNvSpPr>
      </xdr:nvSpPr>
      <xdr:spPr>
        <a:xfrm>
          <a:off x="5457825" y="114681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37</a:t>
          </a:r>
        </a:p>
      </xdr:txBody>
    </xdr:sp>
    <xdr:clientData/>
  </xdr:oneCellAnchor>
  <xdr:oneCellAnchor>
    <xdr:from>
      <xdr:col>13</xdr:col>
      <xdr:colOff>285750</xdr:colOff>
      <xdr:row>61</xdr:row>
      <xdr:rowOff>38100</xdr:rowOff>
    </xdr:from>
    <xdr:ext cx="257175" cy="238125"/>
    <xdr:sp>
      <xdr:nvSpPr>
        <xdr:cNvPr id="371" name="TextBox 104"/>
        <xdr:cNvSpPr txBox="1">
          <a:spLocks noChangeArrowheads="1"/>
        </xdr:cNvSpPr>
      </xdr:nvSpPr>
      <xdr:spPr>
        <a:xfrm>
          <a:off x="4667250" y="114681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36</a:t>
          </a:r>
        </a:p>
      </xdr:txBody>
    </xdr:sp>
    <xdr:clientData/>
  </xdr:oneCellAnchor>
  <xdr:oneCellAnchor>
    <xdr:from>
      <xdr:col>14</xdr:col>
      <xdr:colOff>304800</xdr:colOff>
      <xdr:row>60</xdr:row>
      <xdr:rowOff>0</xdr:rowOff>
    </xdr:from>
    <xdr:ext cx="257175" cy="238125"/>
    <xdr:sp>
      <xdr:nvSpPr>
        <xdr:cNvPr id="372" name="TextBox 105"/>
        <xdr:cNvSpPr txBox="1">
          <a:spLocks noChangeArrowheads="1"/>
        </xdr:cNvSpPr>
      </xdr:nvSpPr>
      <xdr:spPr>
        <a:xfrm>
          <a:off x="5057775" y="112299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</a:t>
          </a:r>
        </a:p>
      </xdr:txBody>
    </xdr:sp>
    <xdr:clientData/>
  </xdr:oneCellAnchor>
  <xdr:oneCellAnchor>
    <xdr:from>
      <xdr:col>15</xdr:col>
      <xdr:colOff>266700</xdr:colOff>
      <xdr:row>59</xdr:row>
      <xdr:rowOff>76200</xdr:rowOff>
    </xdr:from>
    <xdr:ext cx="257175" cy="238125"/>
    <xdr:sp>
      <xdr:nvSpPr>
        <xdr:cNvPr id="373" name="TextBox 106"/>
        <xdr:cNvSpPr txBox="1">
          <a:spLocks noChangeArrowheads="1"/>
        </xdr:cNvSpPr>
      </xdr:nvSpPr>
      <xdr:spPr>
        <a:xfrm>
          <a:off x="5334000" y="111061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34</a:t>
          </a:r>
        </a:p>
      </xdr:txBody>
    </xdr:sp>
    <xdr:clientData/>
  </xdr:oneCellAnchor>
  <xdr:twoCellAnchor>
    <xdr:from>
      <xdr:col>17</xdr:col>
      <xdr:colOff>180975</xdr:colOff>
      <xdr:row>59</xdr:row>
      <xdr:rowOff>28575</xdr:rowOff>
    </xdr:from>
    <xdr:to>
      <xdr:col>18</xdr:col>
      <xdr:colOff>209550</xdr:colOff>
      <xdr:row>60</xdr:row>
      <xdr:rowOff>190500</xdr:rowOff>
    </xdr:to>
    <xdr:grpSp>
      <xdr:nvGrpSpPr>
        <xdr:cNvPr id="374" name="Group 119"/>
        <xdr:cNvGrpSpPr>
          <a:grpSpLocks/>
        </xdr:cNvGrpSpPr>
      </xdr:nvGrpSpPr>
      <xdr:grpSpPr>
        <a:xfrm>
          <a:off x="5876925" y="11058525"/>
          <a:ext cx="342900" cy="361950"/>
          <a:chOff x="774" y="1108"/>
          <a:chExt cx="36" cy="38"/>
        </a:xfrm>
        <a:solidFill>
          <a:srgbClr val="FFFFFF"/>
        </a:solidFill>
      </xdr:grpSpPr>
      <xdr:sp>
        <xdr:nvSpPr>
          <xdr:cNvPr id="375" name="Line 92"/>
          <xdr:cNvSpPr>
            <a:spLocks/>
          </xdr:cNvSpPr>
        </xdr:nvSpPr>
        <xdr:spPr>
          <a:xfrm flipH="1">
            <a:off x="774" y="1108"/>
            <a:ext cx="36" cy="25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Line 110"/>
          <xdr:cNvSpPr>
            <a:spLocks/>
          </xdr:cNvSpPr>
        </xdr:nvSpPr>
        <xdr:spPr>
          <a:xfrm flipH="1">
            <a:off x="775" y="1122"/>
            <a:ext cx="35" cy="24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Line 113"/>
          <xdr:cNvSpPr>
            <a:spLocks/>
          </xdr:cNvSpPr>
        </xdr:nvSpPr>
        <xdr:spPr>
          <a:xfrm flipV="1">
            <a:off x="775" y="1132"/>
            <a:ext cx="0" cy="13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Line 114"/>
          <xdr:cNvSpPr>
            <a:spLocks/>
          </xdr:cNvSpPr>
        </xdr:nvSpPr>
        <xdr:spPr>
          <a:xfrm flipV="1">
            <a:off x="810" y="1108"/>
            <a:ext cx="0" cy="15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209550</xdr:colOff>
      <xdr:row>59</xdr:row>
      <xdr:rowOff>38100</xdr:rowOff>
    </xdr:from>
    <xdr:to>
      <xdr:col>21</xdr:col>
      <xdr:colOff>0</xdr:colOff>
      <xdr:row>59</xdr:row>
      <xdr:rowOff>38100</xdr:rowOff>
    </xdr:to>
    <xdr:sp>
      <xdr:nvSpPr>
        <xdr:cNvPr id="379" name="Line 116"/>
        <xdr:cNvSpPr>
          <a:spLocks/>
        </xdr:cNvSpPr>
      </xdr:nvSpPr>
      <xdr:spPr>
        <a:xfrm>
          <a:off x="6219825" y="11068050"/>
          <a:ext cx="7334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59</xdr:row>
      <xdr:rowOff>171450</xdr:rowOff>
    </xdr:from>
    <xdr:to>
      <xdr:col>20</xdr:col>
      <xdr:colOff>304800</xdr:colOff>
      <xdr:row>59</xdr:row>
      <xdr:rowOff>171450</xdr:rowOff>
    </xdr:to>
    <xdr:sp>
      <xdr:nvSpPr>
        <xdr:cNvPr id="380" name="Line 117"/>
        <xdr:cNvSpPr>
          <a:spLocks/>
        </xdr:cNvSpPr>
      </xdr:nvSpPr>
      <xdr:spPr>
        <a:xfrm>
          <a:off x="6219825" y="11201400"/>
          <a:ext cx="7239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276225</xdr:colOff>
      <xdr:row>59</xdr:row>
      <xdr:rowOff>38100</xdr:rowOff>
    </xdr:from>
    <xdr:to>
      <xdr:col>20</xdr:col>
      <xdr:colOff>304800</xdr:colOff>
      <xdr:row>61</xdr:row>
      <xdr:rowOff>0</xdr:rowOff>
    </xdr:to>
    <xdr:grpSp>
      <xdr:nvGrpSpPr>
        <xdr:cNvPr id="381" name="Group 122"/>
        <xdr:cNvGrpSpPr>
          <a:grpSpLocks/>
        </xdr:cNvGrpSpPr>
      </xdr:nvGrpSpPr>
      <xdr:grpSpPr>
        <a:xfrm>
          <a:off x="6600825" y="11068050"/>
          <a:ext cx="342900" cy="361950"/>
          <a:chOff x="774" y="1108"/>
          <a:chExt cx="36" cy="38"/>
        </a:xfrm>
        <a:solidFill>
          <a:srgbClr val="FFFFFF"/>
        </a:solidFill>
      </xdr:grpSpPr>
      <xdr:sp>
        <xdr:nvSpPr>
          <xdr:cNvPr id="382" name="Line 123"/>
          <xdr:cNvSpPr>
            <a:spLocks/>
          </xdr:cNvSpPr>
        </xdr:nvSpPr>
        <xdr:spPr>
          <a:xfrm flipH="1">
            <a:off x="774" y="1108"/>
            <a:ext cx="36" cy="25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Line 124"/>
          <xdr:cNvSpPr>
            <a:spLocks/>
          </xdr:cNvSpPr>
        </xdr:nvSpPr>
        <xdr:spPr>
          <a:xfrm flipH="1">
            <a:off x="775" y="1122"/>
            <a:ext cx="35" cy="24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Line 125"/>
          <xdr:cNvSpPr>
            <a:spLocks/>
          </xdr:cNvSpPr>
        </xdr:nvSpPr>
        <xdr:spPr>
          <a:xfrm flipV="1">
            <a:off x="775" y="1132"/>
            <a:ext cx="0" cy="13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Line 126"/>
          <xdr:cNvSpPr>
            <a:spLocks/>
          </xdr:cNvSpPr>
        </xdr:nvSpPr>
        <xdr:spPr>
          <a:xfrm flipV="1">
            <a:off x="810" y="1108"/>
            <a:ext cx="0" cy="15"/>
          </a:xfrm>
          <a:prstGeom prst="line">
            <a:avLst/>
          </a:prstGeom>
          <a:noFill/>
          <a:ln w="9525" cmpd="sng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</xdr:col>
      <xdr:colOff>104775</xdr:colOff>
      <xdr:row>60</xdr:row>
      <xdr:rowOff>66675</xdr:rowOff>
    </xdr:from>
    <xdr:to>
      <xdr:col>19</xdr:col>
      <xdr:colOff>285750</xdr:colOff>
      <xdr:row>60</xdr:row>
      <xdr:rowOff>66675</xdr:rowOff>
    </xdr:to>
    <xdr:sp>
      <xdr:nvSpPr>
        <xdr:cNvPr id="386" name="Line 127"/>
        <xdr:cNvSpPr>
          <a:spLocks/>
        </xdr:cNvSpPr>
      </xdr:nvSpPr>
      <xdr:spPr>
        <a:xfrm flipH="1">
          <a:off x="6115050" y="11296650"/>
          <a:ext cx="4953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60</xdr:row>
      <xdr:rowOff>190500</xdr:rowOff>
    </xdr:from>
    <xdr:to>
      <xdr:col>19</xdr:col>
      <xdr:colOff>285750</xdr:colOff>
      <xdr:row>60</xdr:row>
      <xdr:rowOff>190500</xdr:rowOff>
    </xdr:to>
    <xdr:sp>
      <xdr:nvSpPr>
        <xdr:cNvPr id="387" name="Line 128"/>
        <xdr:cNvSpPr>
          <a:spLocks/>
        </xdr:cNvSpPr>
      </xdr:nvSpPr>
      <xdr:spPr>
        <a:xfrm flipH="1" flipV="1">
          <a:off x="6105525" y="11420475"/>
          <a:ext cx="5048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76200</xdr:colOff>
      <xdr:row>61</xdr:row>
      <xdr:rowOff>19050</xdr:rowOff>
    </xdr:from>
    <xdr:ext cx="257175" cy="238125"/>
    <xdr:sp>
      <xdr:nvSpPr>
        <xdr:cNvPr id="388" name="TextBox 129"/>
        <xdr:cNvSpPr txBox="1">
          <a:spLocks noChangeArrowheads="1"/>
        </xdr:cNvSpPr>
      </xdr:nvSpPr>
      <xdr:spPr>
        <a:xfrm>
          <a:off x="6086475" y="114490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38</a:t>
          </a:r>
        </a:p>
      </xdr:txBody>
    </xdr:sp>
    <xdr:clientData/>
  </xdr:oneCellAnchor>
  <xdr:oneCellAnchor>
    <xdr:from>
      <xdr:col>19</xdr:col>
      <xdr:colOff>114300</xdr:colOff>
      <xdr:row>60</xdr:row>
      <xdr:rowOff>57150</xdr:rowOff>
    </xdr:from>
    <xdr:ext cx="257175" cy="238125"/>
    <xdr:sp>
      <xdr:nvSpPr>
        <xdr:cNvPr id="389" name="TextBox 130"/>
        <xdr:cNvSpPr txBox="1">
          <a:spLocks noChangeArrowheads="1"/>
        </xdr:cNvSpPr>
      </xdr:nvSpPr>
      <xdr:spPr>
        <a:xfrm>
          <a:off x="6438900" y="112871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59</a:t>
          </a:r>
        </a:p>
      </xdr:txBody>
    </xdr:sp>
    <xdr:clientData/>
  </xdr:oneCellAnchor>
  <xdr:oneCellAnchor>
    <xdr:from>
      <xdr:col>22</xdr:col>
      <xdr:colOff>76200</xdr:colOff>
      <xdr:row>59</xdr:row>
      <xdr:rowOff>19050</xdr:rowOff>
    </xdr:from>
    <xdr:ext cx="238125" cy="238125"/>
    <xdr:sp>
      <xdr:nvSpPr>
        <xdr:cNvPr id="390" name="TextBox 131"/>
        <xdr:cNvSpPr txBox="1">
          <a:spLocks noChangeArrowheads="1"/>
        </xdr:cNvSpPr>
      </xdr:nvSpPr>
      <xdr:spPr>
        <a:xfrm>
          <a:off x="7343775" y="1104900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41</a:t>
          </a:r>
        </a:p>
      </xdr:txBody>
    </xdr:sp>
    <xdr:clientData/>
  </xdr:oneCellAnchor>
  <xdr:oneCellAnchor>
    <xdr:from>
      <xdr:col>17</xdr:col>
      <xdr:colOff>95250</xdr:colOff>
      <xdr:row>58</xdr:row>
      <xdr:rowOff>19050</xdr:rowOff>
    </xdr:from>
    <xdr:ext cx="257175" cy="238125"/>
    <xdr:sp>
      <xdr:nvSpPr>
        <xdr:cNvPr id="391" name="TextBox 133"/>
        <xdr:cNvSpPr txBox="1">
          <a:spLocks noChangeArrowheads="1"/>
        </xdr:cNvSpPr>
      </xdr:nvSpPr>
      <xdr:spPr>
        <a:xfrm>
          <a:off x="5791200" y="108489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33</a:t>
          </a:r>
        </a:p>
      </xdr:txBody>
    </xdr:sp>
    <xdr:clientData/>
  </xdr:oneCellAnchor>
  <xdr:oneCellAnchor>
    <xdr:from>
      <xdr:col>19</xdr:col>
      <xdr:colOff>152400</xdr:colOff>
      <xdr:row>58</xdr:row>
      <xdr:rowOff>0</xdr:rowOff>
    </xdr:from>
    <xdr:ext cx="257175" cy="238125"/>
    <xdr:sp>
      <xdr:nvSpPr>
        <xdr:cNvPr id="392" name="TextBox 134"/>
        <xdr:cNvSpPr txBox="1">
          <a:spLocks noChangeArrowheads="1"/>
        </xdr:cNvSpPr>
      </xdr:nvSpPr>
      <xdr:spPr>
        <a:xfrm>
          <a:off x="6477000" y="108299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oneCellAnchor>
  <xdr:oneCellAnchor>
    <xdr:from>
      <xdr:col>21</xdr:col>
      <xdr:colOff>190500</xdr:colOff>
      <xdr:row>57</xdr:row>
      <xdr:rowOff>190500</xdr:rowOff>
    </xdr:from>
    <xdr:ext cx="238125" cy="228600"/>
    <xdr:sp>
      <xdr:nvSpPr>
        <xdr:cNvPr id="393" name="TextBox 135"/>
        <xdr:cNvSpPr txBox="1">
          <a:spLocks noChangeArrowheads="1"/>
        </xdr:cNvSpPr>
      </xdr:nvSpPr>
      <xdr:spPr>
        <a:xfrm>
          <a:off x="7143750" y="10820400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oneCellAnchor>
  <xdr:twoCellAnchor>
    <xdr:from>
      <xdr:col>13</xdr:col>
      <xdr:colOff>304800</xdr:colOff>
      <xdr:row>72</xdr:row>
      <xdr:rowOff>19050</xdr:rowOff>
    </xdr:from>
    <xdr:to>
      <xdr:col>14</xdr:col>
      <xdr:colOff>114300</xdr:colOff>
      <xdr:row>72</xdr:row>
      <xdr:rowOff>19050</xdr:rowOff>
    </xdr:to>
    <xdr:sp>
      <xdr:nvSpPr>
        <xdr:cNvPr id="394" name="Line 136"/>
        <xdr:cNvSpPr>
          <a:spLocks/>
        </xdr:cNvSpPr>
      </xdr:nvSpPr>
      <xdr:spPr>
        <a:xfrm>
          <a:off x="4686300" y="13649325"/>
          <a:ext cx="1809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73</xdr:row>
      <xdr:rowOff>66675</xdr:rowOff>
    </xdr:from>
    <xdr:to>
      <xdr:col>16</xdr:col>
      <xdr:colOff>190500</xdr:colOff>
      <xdr:row>73</xdr:row>
      <xdr:rowOff>152400</xdr:rowOff>
    </xdr:to>
    <xdr:sp>
      <xdr:nvSpPr>
        <xdr:cNvPr id="395" name="Line 137"/>
        <xdr:cNvSpPr>
          <a:spLocks/>
        </xdr:cNvSpPr>
      </xdr:nvSpPr>
      <xdr:spPr>
        <a:xfrm flipV="1">
          <a:off x="5457825" y="13896975"/>
          <a:ext cx="114300" cy="857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71</xdr:row>
      <xdr:rowOff>57150</xdr:rowOff>
    </xdr:from>
    <xdr:to>
      <xdr:col>14</xdr:col>
      <xdr:colOff>285750</xdr:colOff>
      <xdr:row>74</xdr:row>
      <xdr:rowOff>85725</xdr:rowOff>
    </xdr:to>
    <xdr:sp>
      <xdr:nvSpPr>
        <xdr:cNvPr id="396" name="Line 138"/>
        <xdr:cNvSpPr>
          <a:spLocks/>
        </xdr:cNvSpPr>
      </xdr:nvSpPr>
      <xdr:spPr>
        <a:xfrm flipH="1">
          <a:off x="4067175" y="13487400"/>
          <a:ext cx="971550" cy="6286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74</xdr:row>
      <xdr:rowOff>85725</xdr:rowOff>
    </xdr:from>
    <xdr:to>
      <xdr:col>17</xdr:col>
      <xdr:colOff>209550</xdr:colOff>
      <xdr:row>74</xdr:row>
      <xdr:rowOff>95250</xdr:rowOff>
    </xdr:to>
    <xdr:sp>
      <xdr:nvSpPr>
        <xdr:cNvPr id="397" name="Line 139"/>
        <xdr:cNvSpPr>
          <a:spLocks/>
        </xdr:cNvSpPr>
      </xdr:nvSpPr>
      <xdr:spPr>
        <a:xfrm flipV="1">
          <a:off x="4067175" y="14116050"/>
          <a:ext cx="183832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72</xdr:row>
      <xdr:rowOff>114300</xdr:rowOff>
    </xdr:from>
    <xdr:to>
      <xdr:col>19</xdr:col>
      <xdr:colOff>114300</xdr:colOff>
      <xdr:row>74</xdr:row>
      <xdr:rowOff>85725</xdr:rowOff>
    </xdr:to>
    <xdr:sp>
      <xdr:nvSpPr>
        <xdr:cNvPr id="398" name="Line 140"/>
        <xdr:cNvSpPr>
          <a:spLocks/>
        </xdr:cNvSpPr>
      </xdr:nvSpPr>
      <xdr:spPr>
        <a:xfrm flipV="1">
          <a:off x="5915025" y="13744575"/>
          <a:ext cx="523875" cy="3714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72</xdr:row>
      <xdr:rowOff>104775</xdr:rowOff>
    </xdr:from>
    <xdr:to>
      <xdr:col>19</xdr:col>
      <xdr:colOff>123825</xdr:colOff>
      <xdr:row>72</xdr:row>
      <xdr:rowOff>114300</xdr:rowOff>
    </xdr:to>
    <xdr:sp>
      <xdr:nvSpPr>
        <xdr:cNvPr id="399" name="Line 141"/>
        <xdr:cNvSpPr>
          <a:spLocks/>
        </xdr:cNvSpPr>
      </xdr:nvSpPr>
      <xdr:spPr>
        <a:xfrm flipH="1" flipV="1">
          <a:off x="5267325" y="13735050"/>
          <a:ext cx="118110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72</xdr:row>
      <xdr:rowOff>104775</xdr:rowOff>
    </xdr:from>
    <xdr:to>
      <xdr:col>15</xdr:col>
      <xdr:colOff>209550</xdr:colOff>
      <xdr:row>73</xdr:row>
      <xdr:rowOff>95250</xdr:rowOff>
    </xdr:to>
    <xdr:sp>
      <xdr:nvSpPr>
        <xdr:cNvPr id="400" name="Line 142"/>
        <xdr:cNvSpPr>
          <a:spLocks/>
        </xdr:cNvSpPr>
      </xdr:nvSpPr>
      <xdr:spPr>
        <a:xfrm flipH="1">
          <a:off x="5000625" y="13735050"/>
          <a:ext cx="276225" cy="190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73</xdr:row>
      <xdr:rowOff>95250</xdr:rowOff>
    </xdr:from>
    <xdr:to>
      <xdr:col>16</xdr:col>
      <xdr:colOff>85725</xdr:colOff>
      <xdr:row>73</xdr:row>
      <xdr:rowOff>95250</xdr:rowOff>
    </xdr:to>
    <xdr:sp>
      <xdr:nvSpPr>
        <xdr:cNvPr id="401" name="Line 143"/>
        <xdr:cNvSpPr>
          <a:spLocks/>
        </xdr:cNvSpPr>
      </xdr:nvSpPr>
      <xdr:spPr>
        <a:xfrm>
          <a:off x="5000625" y="13925550"/>
          <a:ext cx="466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238125</xdr:colOff>
      <xdr:row>74</xdr:row>
      <xdr:rowOff>95250</xdr:rowOff>
    </xdr:from>
    <xdr:to>
      <xdr:col>13</xdr:col>
      <xdr:colOff>323850</xdr:colOff>
      <xdr:row>76</xdr:row>
      <xdr:rowOff>114300</xdr:rowOff>
    </xdr:to>
    <xdr:grpSp>
      <xdr:nvGrpSpPr>
        <xdr:cNvPr id="402" name="Group 144"/>
        <xdr:cNvGrpSpPr>
          <a:grpSpLocks/>
        </xdr:cNvGrpSpPr>
      </xdr:nvGrpSpPr>
      <xdr:grpSpPr>
        <a:xfrm rot="10826341">
          <a:off x="4619625" y="14125575"/>
          <a:ext cx="85725" cy="419100"/>
          <a:chOff x="113" y="606"/>
          <a:chExt cx="9" cy="44"/>
        </a:xfrm>
        <a:solidFill>
          <a:srgbClr val="FFFFFF"/>
        </a:solidFill>
      </xdr:grpSpPr>
      <xdr:sp>
        <xdr:nvSpPr>
          <xdr:cNvPr id="403" name="Oval 145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146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285750</xdr:colOff>
      <xdr:row>76</xdr:row>
      <xdr:rowOff>38100</xdr:rowOff>
    </xdr:from>
    <xdr:to>
      <xdr:col>14</xdr:col>
      <xdr:colOff>95250</xdr:colOff>
      <xdr:row>76</xdr:row>
      <xdr:rowOff>38100</xdr:rowOff>
    </xdr:to>
    <xdr:sp>
      <xdr:nvSpPr>
        <xdr:cNvPr id="405" name="Line 147"/>
        <xdr:cNvSpPr>
          <a:spLocks/>
        </xdr:cNvSpPr>
      </xdr:nvSpPr>
      <xdr:spPr>
        <a:xfrm>
          <a:off x="4667250" y="144684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75</xdr:row>
      <xdr:rowOff>47625</xdr:rowOff>
    </xdr:from>
    <xdr:to>
      <xdr:col>14</xdr:col>
      <xdr:colOff>28575</xdr:colOff>
      <xdr:row>75</xdr:row>
      <xdr:rowOff>180975</xdr:rowOff>
    </xdr:to>
    <xdr:sp>
      <xdr:nvSpPr>
        <xdr:cNvPr id="406" name="Line 148"/>
        <xdr:cNvSpPr>
          <a:spLocks/>
        </xdr:cNvSpPr>
      </xdr:nvSpPr>
      <xdr:spPr>
        <a:xfrm flipV="1">
          <a:off x="4543425" y="14277975"/>
          <a:ext cx="2381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76200</xdr:colOff>
      <xdr:row>75</xdr:row>
      <xdr:rowOff>152400</xdr:rowOff>
    </xdr:from>
    <xdr:ext cx="190500" cy="238125"/>
    <xdr:sp>
      <xdr:nvSpPr>
        <xdr:cNvPr id="407" name="TextBox 149"/>
        <xdr:cNvSpPr txBox="1">
          <a:spLocks noChangeArrowheads="1"/>
        </xdr:cNvSpPr>
      </xdr:nvSpPr>
      <xdr:spPr>
        <a:xfrm>
          <a:off x="4457700" y="143827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14</xdr:col>
      <xdr:colOff>38100</xdr:colOff>
      <xdr:row>75</xdr:row>
      <xdr:rowOff>19050</xdr:rowOff>
    </xdr:from>
    <xdr:ext cx="190500" cy="238125"/>
    <xdr:sp>
      <xdr:nvSpPr>
        <xdr:cNvPr id="408" name="TextBox 150"/>
        <xdr:cNvSpPr txBox="1">
          <a:spLocks noChangeArrowheads="1"/>
        </xdr:cNvSpPr>
      </xdr:nvSpPr>
      <xdr:spPr>
        <a:xfrm>
          <a:off x="4791075" y="142494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17</xdr:col>
      <xdr:colOff>247650</xdr:colOff>
      <xdr:row>59</xdr:row>
      <xdr:rowOff>114300</xdr:rowOff>
    </xdr:from>
    <xdr:to>
      <xdr:col>18</xdr:col>
      <xdr:colOff>200025</xdr:colOff>
      <xdr:row>60</xdr:row>
      <xdr:rowOff>95250</xdr:rowOff>
    </xdr:to>
    <xdr:sp>
      <xdr:nvSpPr>
        <xdr:cNvPr id="409" name="Line 151"/>
        <xdr:cNvSpPr>
          <a:spLocks/>
        </xdr:cNvSpPr>
      </xdr:nvSpPr>
      <xdr:spPr>
        <a:xfrm flipV="1">
          <a:off x="5943600" y="11144250"/>
          <a:ext cx="266700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209550</xdr:colOff>
      <xdr:row>59</xdr:row>
      <xdr:rowOff>114300</xdr:rowOff>
    </xdr:from>
    <xdr:to>
      <xdr:col>20</xdr:col>
      <xdr:colOff>304800</xdr:colOff>
      <xdr:row>59</xdr:row>
      <xdr:rowOff>114300</xdr:rowOff>
    </xdr:to>
    <xdr:sp>
      <xdr:nvSpPr>
        <xdr:cNvPr id="410" name="Line 152"/>
        <xdr:cNvSpPr>
          <a:spLocks/>
        </xdr:cNvSpPr>
      </xdr:nvSpPr>
      <xdr:spPr>
        <a:xfrm>
          <a:off x="6219825" y="11144250"/>
          <a:ext cx="723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276225</xdr:colOff>
      <xdr:row>59</xdr:row>
      <xdr:rowOff>114300</xdr:rowOff>
    </xdr:from>
    <xdr:to>
      <xdr:col>20</xdr:col>
      <xdr:colOff>304800</xdr:colOff>
      <xdr:row>60</xdr:row>
      <xdr:rowOff>133350</xdr:rowOff>
    </xdr:to>
    <xdr:sp>
      <xdr:nvSpPr>
        <xdr:cNvPr id="411" name="Line 153"/>
        <xdr:cNvSpPr>
          <a:spLocks/>
        </xdr:cNvSpPr>
      </xdr:nvSpPr>
      <xdr:spPr>
        <a:xfrm flipH="1">
          <a:off x="6600825" y="11144250"/>
          <a:ext cx="342900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200025</xdr:colOff>
      <xdr:row>60</xdr:row>
      <xdr:rowOff>133350</xdr:rowOff>
    </xdr:from>
    <xdr:to>
      <xdr:col>19</xdr:col>
      <xdr:colOff>285750</xdr:colOff>
      <xdr:row>60</xdr:row>
      <xdr:rowOff>133350</xdr:rowOff>
    </xdr:to>
    <xdr:sp>
      <xdr:nvSpPr>
        <xdr:cNvPr id="412" name="Line 154"/>
        <xdr:cNvSpPr>
          <a:spLocks/>
        </xdr:cNvSpPr>
      </xdr:nvSpPr>
      <xdr:spPr>
        <a:xfrm flipH="1">
          <a:off x="6210300" y="11363325"/>
          <a:ext cx="400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295275</xdr:colOff>
      <xdr:row>59</xdr:row>
      <xdr:rowOff>152400</xdr:rowOff>
    </xdr:from>
    <xdr:to>
      <xdr:col>19</xdr:col>
      <xdr:colOff>285750</xdr:colOff>
      <xdr:row>60</xdr:row>
      <xdr:rowOff>95250</xdr:rowOff>
    </xdr:to>
    <xdr:grpSp>
      <xdr:nvGrpSpPr>
        <xdr:cNvPr id="413" name="Group 155"/>
        <xdr:cNvGrpSpPr>
          <a:grpSpLocks/>
        </xdr:cNvGrpSpPr>
      </xdr:nvGrpSpPr>
      <xdr:grpSpPr>
        <a:xfrm>
          <a:off x="6305550" y="11182350"/>
          <a:ext cx="304800" cy="142875"/>
          <a:chOff x="226" y="957"/>
          <a:chExt cx="32" cy="15"/>
        </a:xfrm>
        <a:solidFill>
          <a:srgbClr val="FFFFFF"/>
        </a:solidFill>
      </xdr:grpSpPr>
      <xdr:sp>
        <xdr:nvSpPr>
          <xdr:cNvPr id="414" name="Oval 156"/>
          <xdr:cNvSpPr>
            <a:spLocks/>
          </xdr:cNvSpPr>
        </xdr:nvSpPr>
        <xdr:spPr>
          <a:xfrm rot="25195728">
            <a:off x="252" y="957"/>
            <a:ext cx="6" cy="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157"/>
          <xdr:cNvSpPr>
            <a:spLocks/>
          </xdr:cNvSpPr>
        </xdr:nvSpPr>
        <xdr:spPr>
          <a:xfrm rot="25195728">
            <a:off x="226" y="965"/>
            <a:ext cx="28" cy="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285750</xdr:colOff>
      <xdr:row>53</xdr:row>
      <xdr:rowOff>28575</xdr:rowOff>
    </xdr:from>
    <xdr:to>
      <xdr:col>9</xdr:col>
      <xdr:colOff>209550</xdr:colOff>
      <xdr:row>53</xdr:row>
      <xdr:rowOff>28575</xdr:rowOff>
    </xdr:to>
    <xdr:sp>
      <xdr:nvSpPr>
        <xdr:cNvPr id="416" name="Line 160"/>
        <xdr:cNvSpPr>
          <a:spLocks/>
        </xdr:cNvSpPr>
      </xdr:nvSpPr>
      <xdr:spPr>
        <a:xfrm flipH="1">
          <a:off x="3038475" y="985837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266700</xdr:colOff>
      <xdr:row>60</xdr:row>
      <xdr:rowOff>0</xdr:rowOff>
    </xdr:from>
    <xdr:to>
      <xdr:col>19</xdr:col>
      <xdr:colOff>238125</xdr:colOff>
      <xdr:row>60</xdr:row>
      <xdr:rowOff>0</xdr:rowOff>
    </xdr:to>
    <xdr:sp>
      <xdr:nvSpPr>
        <xdr:cNvPr id="417" name="Line 161"/>
        <xdr:cNvSpPr>
          <a:spLocks/>
        </xdr:cNvSpPr>
      </xdr:nvSpPr>
      <xdr:spPr>
        <a:xfrm flipH="1">
          <a:off x="6276975" y="11229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51</xdr:row>
      <xdr:rowOff>142875</xdr:rowOff>
    </xdr:from>
    <xdr:to>
      <xdr:col>11</xdr:col>
      <xdr:colOff>19050</xdr:colOff>
      <xdr:row>52</xdr:row>
      <xdr:rowOff>95250</xdr:rowOff>
    </xdr:to>
    <xdr:sp>
      <xdr:nvSpPr>
        <xdr:cNvPr id="418" name="Line 162"/>
        <xdr:cNvSpPr>
          <a:spLocks/>
        </xdr:cNvSpPr>
      </xdr:nvSpPr>
      <xdr:spPr>
        <a:xfrm flipV="1">
          <a:off x="3467100" y="9572625"/>
          <a:ext cx="24765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52</xdr:row>
      <xdr:rowOff>161925</xdr:rowOff>
    </xdr:from>
    <xdr:to>
      <xdr:col>11</xdr:col>
      <xdr:colOff>285750</xdr:colOff>
      <xdr:row>52</xdr:row>
      <xdr:rowOff>161925</xdr:rowOff>
    </xdr:to>
    <xdr:sp>
      <xdr:nvSpPr>
        <xdr:cNvPr id="419" name="Line 163"/>
        <xdr:cNvSpPr>
          <a:spLocks/>
        </xdr:cNvSpPr>
      </xdr:nvSpPr>
      <xdr:spPr>
        <a:xfrm>
          <a:off x="3724275" y="97917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53</xdr:row>
      <xdr:rowOff>76200</xdr:rowOff>
    </xdr:from>
    <xdr:to>
      <xdr:col>10</xdr:col>
      <xdr:colOff>66675</xdr:colOff>
      <xdr:row>54</xdr:row>
      <xdr:rowOff>47625</xdr:rowOff>
    </xdr:to>
    <xdr:sp>
      <xdr:nvSpPr>
        <xdr:cNvPr id="420" name="Line 164"/>
        <xdr:cNvSpPr>
          <a:spLocks/>
        </xdr:cNvSpPr>
      </xdr:nvSpPr>
      <xdr:spPr>
        <a:xfrm flipH="1">
          <a:off x="3181350" y="9906000"/>
          <a:ext cx="2667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60</xdr:row>
      <xdr:rowOff>76200</xdr:rowOff>
    </xdr:from>
    <xdr:to>
      <xdr:col>17</xdr:col>
      <xdr:colOff>295275</xdr:colOff>
      <xdr:row>60</xdr:row>
      <xdr:rowOff>152400</xdr:rowOff>
    </xdr:to>
    <xdr:sp>
      <xdr:nvSpPr>
        <xdr:cNvPr id="421" name="Oval 165"/>
        <xdr:cNvSpPr>
          <a:spLocks/>
        </xdr:cNvSpPr>
      </xdr:nvSpPr>
      <xdr:spPr>
        <a:xfrm>
          <a:off x="5915025" y="1130617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53</xdr:row>
      <xdr:rowOff>133350</xdr:rowOff>
    </xdr:from>
    <xdr:to>
      <xdr:col>8</xdr:col>
      <xdr:colOff>95250</xdr:colOff>
      <xdr:row>54</xdr:row>
      <xdr:rowOff>9525</xdr:rowOff>
    </xdr:to>
    <xdr:sp>
      <xdr:nvSpPr>
        <xdr:cNvPr id="422" name="Oval 166"/>
        <xdr:cNvSpPr>
          <a:spLocks/>
        </xdr:cNvSpPr>
      </xdr:nvSpPr>
      <xdr:spPr>
        <a:xfrm>
          <a:off x="2771775" y="9963150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71</xdr:row>
      <xdr:rowOff>9525</xdr:rowOff>
    </xdr:from>
    <xdr:to>
      <xdr:col>14</xdr:col>
      <xdr:colOff>114300</xdr:colOff>
      <xdr:row>71</xdr:row>
      <xdr:rowOff>133350</xdr:rowOff>
    </xdr:to>
    <xdr:sp>
      <xdr:nvSpPr>
        <xdr:cNvPr id="423" name="Line 167"/>
        <xdr:cNvSpPr>
          <a:spLocks/>
        </xdr:cNvSpPr>
      </xdr:nvSpPr>
      <xdr:spPr>
        <a:xfrm>
          <a:off x="4867275" y="13439775"/>
          <a:ext cx="0" cy="1238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71</xdr:row>
      <xdr:rowOff>0</xdr:rowOff>
    </xdr:from>
    <xdr:to>
      <xdr:col>20</xdr:col>
      <xdr:colOff>180975</xdr:colOff>
      <xdr:row>71</xdr:row>
      <xdr:rowOff>66675</xdr:rowOff>
    </xdr:to>
    <xdr:sp>
      <xdr:nvSpPr>
        <xdr:cNvPr id="424" name="Line 168"/>
        <xdr:cNvSpPr>
          <a:spLocks/>
        </xdr:cNvSpPr>
      </xdr:nvSpPr>
      <xdr:spPr>
        <a:xfrm>
          <a:off x="4867275" y="13430250"/>
          <a:ext cx="1952625" cy="666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71</xdr:row>
      <xdr:rowOff>133350</xdr:rowOff>
    </xdr:from>
    <xdr:to>
      <xdr:col>20</xdr:col>
      <xdr:colOff>180975</xdr:colOff>
      <xdr:row>71</xdr:row>
      <xdr:rowOff>190500</xdr:rowOff>
    </xdr:to>
    <xdr:sp>
      <xdr:nvSpPr>
        <xdr:cNvPr id="425" name="Line 169"/>
        <xdr:cNvSpPr>
          <a:spLocks/>
        </xdr:cNvSpPr>
      </xdr:nvSpPr>
      <xdr:spPr>
        <a:xfrm>
          <a:off x="4867275" y="13563600"/>
          <a:ext cx="1952625" cy="5715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71</xdr:row>
      <xdr:rowOff>66675</xdr:rowOff>
    </xdr:from>
    <xdr:to>
      <xdr:col>20</xdr:col>
      <xdr:colOff>180975</xdr:colOff>
      <xdr:row>72</xdr:row>
      <xdr:rowOff>0</xdr:rowOff>
    </xdr:to>
    <xdr:sp>
      <xdr:nvSpPr>
        <xdr:cNvPr id="426" name="Line 170"/>
        <xdr:cNvSpPr>
          <a:spLocks/>
        </xdr:cNvSpPr>
      </xdr:nvSpPr>
      <xdr:spPr>
        <a:xfrm>
          <a:off x="6819900" y="13496925"/>
          <a:ext cx="0" cy="13335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228600</xdr:colOff>
      <xdr:row>71</xdr:row>
      <xdr:rowOff>38100</xdr:rowOff>
    </xdr:from>
    <xdr:ext cx="257175" cy="238125"/>
    <xdr:sp>
      <xdr:nvSpPr>
        <xdr:cNvPr id="427" name="TextBox 171"/>
        <xdr:cNvSpPr txBox="1">
          <a:spLocks noChangeArrowheads="1"/>
        </xdr:cNvSpPr>
      </xdr:nvSpPr>
      <xdr:spPr>
        <a:xfrm>
          <a:off x="4610100" y="134683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oneCellAnchor>
  <xdr:oneCellAnchor>
    <xdr:from>
      <xdr:col>20</xdr:col>
      <xdr:colOff>304800</xdr:colOff>
      <xdr:row>70</xdr:row>
      <xdr:rowOff>190500</xdr:rowOff>
    </xdr:from>
    <xdr:ext cx="257175" cy="228600"/>
    <xdr:sp>
      <xdr:nvSpPr>
        <xdr:cNvPr id="428" name="TextBox 172"/>
        <xdr:cNvSpPr txBox="1">
          <a:spLocks noChangeArrowheads="1"/>
        </xdr:cNvSpPr>
      </xdr:nvSpPr>
      <xdr:spPr>
        <a:xfrm>
          <a:off x="6943725" y="1342072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43</a:t>
          </a:r>
        </a:p>
      </xdr:txBody>
    </xdr:sp>
    <xdr:clientData/>
  </xdr:oneCellAnchor>
  <xdr:oneCellAnchor>
    <xdr:from>
      <xdr:col>18</xdr:col>
      <xdr:colOff>228600</xdr:colOff>
      <xdr:row>70</xdr:row>
      <xdr:rowOff>57150</xdr:rowOff>
    </xdr:from>
    <xdr:ext cx="257175" cy="238125"/>
    <xdr:sp>
      <xdr:nvSpPr>
        <xdr:cNvPr id="429" name="TextBox 173"/>
        <xdr:cNvSpPr txBox="1">
          <a:spLocks noChangeArrowheads="1"/>
        </xdr:cNvSpPr>
      </xdr:nvSpPr>
      <xdr:spPr>
        <a:xfrm>
          <a:off x="6238875" y="132873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44</a:t>
          </a:r>
        </a:p>
      </xdr:txBody>
    </xdr:sp>
    <xdr:clientData/>
  </xdr:oneCellAnchor>
  <xdr:oneCellAnchor>
    <xdr:from>
      <xdr:col>16</xdr:col>
      <xdr:colOff>190500</xdr:colOff>
      <xdr:row>70</xdr:row>
      <xdr:rowOff>38100</xdr:rowOff>
    </xdr:from>
    <xdr:ext cx="257175" cy="238125"/>
    <xdr:sp>
      <xdr:nvSpPr>
        <xdr:cNvPr id="430" name="TextBox 174"/>
        <xdr:cNvSpPr txBox="1">
          <a:spLocks noChangeArrowheads="1"/>
        </xdr:cNvSpPr>
      </xdr:nvSpPr>
      <xdr:spPr>
        <a:xfrm>
          <a:off x="5572125" y="132683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oneCellAnchor>
  <xdr:twoCellAnchor>
    <xdr:from>
      <xdr:col>13</xdr:col>
      <xdr:colOff>257175</xdr:colOff>
      <xdr:row>72</xdr:row>
      <xdr:rowOff>104775</xdr:rowOff>
    </xdr:from>
    <xdr:to>
      <xdr:col>13</xdr:col>
      <xdr:colOff>323850</xdr:colOff>
      <xdr:row>73</xdr:row>
      <xdr:rowOff>171450</xdr:rowOff>
    </xdr:to>
    <xdr:grpSp>
      <xdr:nvGrpSpPr>
        <xdr:cNvPr id="431" name="Group 175"/>
        <xdr:cNvGrpSpPr>
          <a:grpSpLocks/>
        </xdr:cNvGrpSpPr>
      </xdr:nvGrpSpPr>
      <xdr:grpSpPr>
        <a:xfrm rot="10826341">
          <a:off x="4638675" y="13735050"/>
          <a:ext cx="66675" cy="266700"/>
          <a:chOff x="113" y="606"/>
          <a:chExt cx="9" cy="44"/>
        </a:xfrm>
        <a:solidFill>
          <a:srgbClr val="FFFFFF"/>
        </a:solidFill>
      </xdr:grpSpPr>
      <xdr:sp>
        <xdr:nvSpPr>
          <xdr:cNvPr id="432" name="Oval 176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177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73</xdr:row>
      <xdr:rowOff>114300</xdr:rowOff>
    </xdr:from>
    <xdr:to>
      <xdr:col>13</xdr:col>
      <xdr:colOff>285750</xdr:colOff>
      <xdr:row>74</xdr:row>
      <xdr:rowOff>9525</xdr:rowOff>
    </xdr:to>
    <xdr:sp>
      <xdr:nvSpPr>
        <xdr:cNvPr id="434" name="Line 178"/>
        <xdr:cNvSpPr>
          <a:spLocks/>
        </xdr:cNvSpPr>
      </xdr:nvSpPr>
      <xdr:spPr>
        <a:xfrm flipH="1">
          <a:off x="4486275" y="13944600"/>
          <a:ext cx="1809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73</xdr:row>
      <xdr:rowOff>28575</xdr:rowOff>
    </xdr:from>
    <xdr:to>
      <xdr:col>14</xdr:col>
      <xdr:colOff>104775</xdr:colOff>
      <xdr:row>73</xdr:row>
      <xdr:rowOff>28575</xdr:rowOff>
    </xdr:to>
    <xdr:sp>
      <xdr:nvSpPr>
        <xdr:cNvPr id="435" name="Line 179"/>
        <xdr:cNvSpPr>
          <a:spLocks/>
        </xdr:cNvSpPr>
      </xdr:nvSpPr>
      <xdr:spPr>
        <a:xfrm>
          <a:off x="4533900" y="13858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71</xdr:row>
      <xdr:rowOff>57150</xdr:rowOff>
    </xdr:from>
    <xdr:to>
      <xdr:col>20</xdr:col>
      <xdr:colOff>180975</xdr:colOff>
      <xdr:row>71</xdr:row>
      <xdr:rowOff>161925</xdr:rowOff>
    </xdr:to>
    <xdr:sp>
      <xdr:nvSpPr>
        <xdr:cNvPr id="436" name="Line 180"/>
        <xdr:cNvSpPr>
          <a:spLocks/>
        </xdr:cNvSpPr>
      </xdr:nvSpPr>
      <xdr:spPr>
        <a:xfrm flipH="1" flipV="1">
          <a:off x="5029200" y="13487400"/>
          <a:ext cx="1790700" cy="104775"/>
        </a:xfrm>
        <a:prstGeom prst="line">
          <a:avLst/>
        </a:prstGeom>
        <a:noFill/>
        <a:ln w="9525" cmpd="sng">
          <a:solidFill>
            <a:srgbClr val="0000FF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60</xdr:row>
      <xdr:rowOff>66675</xdr:rowOff>
    </xdr:from>
    <xdr:to>
      <xdr:col>18</xdr:col>
      <xdr:colOff>104775</xdr:colOff>
      <xdr:row>60</xdr:row>
      <xdr:rowOff>190500</xdr:rowOff>
    </xdr:to>
    <xdr:sp>
      <xdr:nvSpPr>
        <xdr:cNvPr id="437" name="Line 181"/>
        <xdr:cNvSpPr>
          <a:spLocks/>
        </xdr:cNvSpPr>
      </xdr:nvSpPr>
      <xdr:spPr>
        <a:xfrm>
          <a:off x="6115050" y="11296650"/>
          <a:ext cx="0" cy="1238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95250</xdr:colOff>
      <xdr:row>72</xdr:row>
      <xdr:rowOff>114300</xdr:rowOff>
    </xdr:from>
    <xdr:ext cx="190500" cy="238125"/>
    <xdr:sp>
      <xdr:nvSpPr>
        <xdr:cNvPr id="438" name="TextBox 182"/>
        <xdr:cNvSpPr txBox="1">
          <a:spLocks noChangeArrowheads="1"/>
        </xdr:cNvSpPr>
      </xdr:nvSpPr>
      <xdr:spPr>
        <a:xfrm>
          <a:off x="4848225" y="137445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3</xdr:col>
      <xdr:colOff>9525</xdr:colOff>
      <xdr:row>100</xdr:row>
      <xdr:rowOff>9525</xdr:rowOff>
    </xdr:from>
    <xdr:to>
      <xdr:col>3</xdr:col>
      <xdr:colOff>9525</xdr:colOff>
      <xdr:row>103</xdr:row>
      <xdr:rowOff>66675</xdr:rowOff>
    </xdr:to>
    <xdr:sp>
      <xdr:nvSpPr>
        <xdr:cNvPr id="439" name="Line 186"/>
        <xdr:cNvSpPr>
          <a:spLocks/>
        </xdr:cNvSpPr>
      </xdr:nvSpPr>
      <xdr:spPr>
        <a:xfrm flipV="1">
          <a:off x="1123950" y="18926175"/>
          <a:ext cx="0" cy="581025"/>
        </a:xfrm>
        <a:prstGeom prst="line">
          <a:avLst/>
        </a:prstGeom>
        <a:noFill/>
        <a:ln w="9525" cmpd="sng">
          <a:solidFill>
            <a:srgbClr val="FF99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100</xdr:row>
      <xdr:rowOff>0</xdr:rowOff>
    </xdr:from>
    <xdr:to>
      <xdr:col>5</xdr:col>
      <xdr:colOff>247650</xdr:colOff>
      <xdr:row>100</xdr:row>
      <xdr:rowOff>9525</xdr:rowOff>
    </xdr:to>
    <xdr:sp>
      <xdr:nvSpPr>
        <xdr:cNvPr id="440" name="Line 187"/>
        <xdr:cNvSpPr>
          <a:spLocks/>
        </xdr:cNvSpPr>
      </xdr:nvSpPr>
      <xdr:spPr>
        <a:xfrm flipV="1">
          <a:off x="1133475" y="18916650"/>
          <a:ext cx="942975" cy="95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100</xdr:row>
      <xdr:rowOff>9525</xdr:rowOff>
    </xdr:from>
    <xdr:to>
      <xdr:col>3</xdr:col>
      <xdr:colOff>9525</xdr:colOff>
      <xdr:row>101</xdr:row>
      <xdr:rowOff>104775</xdr:rowOff>
    </xdr:to>
    <xdr:sp>
      <xdr:nvSpPr>
        <xdr:cNvPr id="441" name="Line 188"/>
        <xdr:cNvSpPr>
          <a:spLocks/>
        </xdr:cNvSpPr>
      </xdr:nvSpPr>
      <xdr:spPr>
        <a:xfrm flipH="1">
          <a:off x="723900" y="18926175"/>
          <a:ext cx="400050" cy="2952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180975</xdr:colOff>
      <xdr:row>98</xdr:row>
      <xdr:rowOff>142875</xdr:rowOff>
    </xdr:from>
    <xdr:to>
      <xdr:col>3</xdr:col>
      <xdr:colOff>200025</xdr:colOff>
      <xdr:row>101</xdr:row>
      <xdr:rowOff>38100</xdr:rowOff>
    </xdr:to>
    <xdr:sp>
      <xdr:nvSpPr>
        <xdr:cNvPr id="442" name="Line 190"/>
        <xdr:cNvSpPr>
          <a:spLocks/>
        </xdr:cNvSpPr>
      </xdr:nvSpPr>
      <xdr:spPr>
        <a:xfrm rot="21443845" flipH="1">
          <a:off x="1295400" y="18659475"/>
          <a:ext cx="190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209550</xdr:colOff>
      <xdr:row>100</xdr:row>
      <xdr:rowOff>38100</xdr:rowOff>
    </xdr:from>
    <xdr:ext cx="190500" cy="238125"/>
    <xdr:sp>
      <xdr:nvSpPr>
        <xdr:cNvPr id="443" name="TextBox 191"/>
        <xdr:cNvSpPr txBox="1">
          <a:spLocks noChangeArrowheads="1"/>
        </xdr:cNvSpPr>
      </xdr:nvSpPr>
      <xdr:spPr>
        <a:xfrm>
          <a:off x="1323975" y="189547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361950</xdr:colOff>
      <xdr:row>98</xdr:row>
      <xdr:rowOff>38100</xdr:rowOff>
    </xdr:from>
    <xdr:ext cx="180975" cy="238125"/>
    <xdr:sp>
      <xdr:nvSpPr>
        <xdr:cNvPr id="444" name="TextBox 192"/>
        <xdr:cNvSpPr txBox="1">
          <a:spLocks noChangeArrowheads="1"/>
        </xdr:cNvSpPr>
      </xdr:nvSpPr>
      <xdr:spPr>
        <a:xfrm>
          <a:off x="1104900" y="185547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4</xdr:col>
      <xdr:colOff>295275</xdr:colOff>
      <xdr:row>91</xdr:row>
      <xdr:rowOff>190500</xdr:rowOff>
    </xdr:from>
    <xdr:to>
      <xdr:col>11</xdr:col>
      <xdr:colOff>190500</xdr:colOff>
      <xdr:row>99</xdr:row>
      <xdr:rowOff>19050</xdr:rowOff>
    </xdr:to>
    <xdr:sp>
      <xdr:nvSpPr>
        <xdr:cNvPr id="445" name="AutoShape 193"/>
        <xdr:cNvSpPr>
          <a:spLocks/>
        </xdr:cNvSpPr>
      </xdr:nvSpPr>
      <xdr:spPr>
        <a:xfrm>
          <a:off x="1733550" y="17345025"/>
          <a:ext cx="2152650" cy="1390650"/>
        </a:xfrm>
        <a:custGeom>
          <a:pathLst>
            <a:path h="107" w="93">
              <a:moveTo>
                <a:pt x="0" y="0"/>
              </a:moveTo>
              <a:cubicBezTo>
                <a:pt x="46" y="23"/>
                <a:pt x="93" y="47"/>
                <a:pt x="93" y="65"/>
              </a:cubicBezTo>
              <a:cubicBezTo>
                <a:pt x="93" y="83"/>
                <a:pt x="18" y="100"/>
                <a:pt x="3" y="107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102</xdr:row>
      <xdr:rowOff>161925</xdr:rowOff>
    </xdr:from>
    <xdr:to>
      <xdr:col>14</xdr:col>
      <xdr:colOff>9525</xdr:colOff>
      <xdr:row>107</xdr:row>
      <xdr:rowOff>9525</xdr:rowOff>
    </xdr:to>
    <xdr:sp>
      <xdr:nvSpPr>
        <xdr:cNvPr id="446" name="Line 194"/>
        <xdr:cNvSpPr>
          <a:spLocks/>
        </xdr:cNvSpPr>
      </xdr:nvSpPr>
      <xdr:spPr>
        <a:xfrm flipH="1">
          <a:off x="3390900" y="19440525"/>
          <a:ext cx="13716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107</xdr:row>
      <xdr:rowOff>9525</xdr:rowOff>
    </xdr:from>
    <xdr:to>
      <xdr:col>18</xdr:col>
      <xdr:colOff>19050</xdr:colOff>
      <xdr:row>107</xdr:row>
      <xdr:rowOff>9525</xdr:rowOff>
    </xdr:to>
    <xdr:sp>
      <xdr:nvSpPr>
        <xdr:cNvPr id="447" name="Line 195"/>
        <xdr:cNvSpPr>
          <a:spLocks/>
        </xdr:cNvSpPr>
      </xdr:nvSpPr>
      <xdr:spPr>
        <a:xfrm flipV="1">
          <a:off x="3390900" y="200977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103</xdr:row>
      <xdr:rowOff>9525</xdr:rowOff>
    </xdr:from>
    <xdr:to>
      <xdr:col>16</xdr:col>
      <xdr:colOff>0</xdr:colOff>
      <xdr:row>107</xdr:row>
      <xdr:rowOff>9525</xdr:rowOff>
    </xdr:to>
    <xdr:sp>
      <xdr:nvSpPr>
        <xdr:cNvPr id="448" name="Line 196"/>
        <xdr:cNvSpPr>
          <a:spLocks/>
        </xdr:cNvSpPr>
      </xdr:nvSpPr>
      <xdr:spPr>
        <a:xfrm flipH="1">
          <a:off x="4019550" y="19450050"/>
          <a:ext cx="13620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106</xdr:row>
      <xdr:rowOff>9525</xdr:rowOff>
    </xdr:from>
    <xdr:to>
      <xdr:col>19</xdr:col>
      <xdr:colOff>0</xdr:colOff>
      <xdr:row>106</xdr:row>
      <xdr:rowOff>9525</xdr:rowOff>
    </xdr:to>
    <xdr:sp>
      <xdr:nvSpPr>
        <xdr:cNvPr id="449" name="Line 197"/>
        <xdr:cNvSpPr>
          <a:spLocks/>
        </xdr:cNvSpPr>
      </xdr:nvSpPr>
      <xdr:spPr>
        <a:xfrm>
          <a:off x="3705225" y="19935825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105</xdr:row>
      <xdr:rowOff>0</xdr:rowOff>
    </xdr:from>
    <xdr:to>
      <xdr:col>20</xdr:col>
      <xdr:colOff>0</xdr:colOff>
      <xdr:row>105</xdr:row>
      <xdr:rowOff>0</xdr:rowOff>
    </xdr:to>
    <xdr:sp>
      <xdr:nvSpPr>
        <xdr:cNvPr id="450" name="Line 198"/>
        <xdr:cNvSpPr>
          <a:spLocks/>
        </xdr:cNvSpPr>
      </xdr:nvSpPr>
      <xdr:spPr>
        <a:xfrm>
          <a:off x="4076700" y="19764375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38100</xdr:colOff>
      <xdr:row>104</xdr:row>
      <xdr:rowOff>0</xdr:rowOff>
    </xdr:from>
    <xdr:to>
      <xdr:col>21</xdr:col>
      <xdr:colOff>0</xdr:colOff>
      <xdr:row>104</xdr:row>
      <xdr:rowOff>0</xdr:rowOff>
    </xdr:to>
    <xdr:sp>
      <xdr:nvSpPr>
        <xdr:cNvPr id="451" name="Line 199"/>
        <xdr:cNvSpPr>
          <a:spLocks/>
        </xdr:cNvSpPr>
      </xdr:nvSpPr>
      <xdr:spPr>
        <a:xfrm>
          <a:off x="4419600" y="19602450"/>
          <a:ext cx="2533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103</xdr:row>
      <xdr:rowOff>0</xdr:rowOff>
    </xdr:from>
    <xdr:to>
      <xdr:col>22</xdr:col>
      <xdr:colOff>0</xdr:colOff>
      <xdr:row>103</xdr:row>
      <xdr:rowOff>0</xdr:rowOff>
    </xdr:to>
    <xdr:sp>
      <xdr:nvSpPr>
        <xdr:cNvPr id="452" name="Line 200"/>
        <xdr:cNvSpPr>
          <a:spLocks/>
        </xdr:cNvSpPr>
      </xdr:nvSpPr>
      <xdr:spPr>
        <a:xfrm>
          <a:off x="4752975" y="194405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103</xdr:row>
      <xdr:rowOff>0</xdr:rowOff>
    </xdr:from>
    <xdr:to>
      <xdr:col>18</xdr:col>
      <xdr:colOff>9525</xdr:colOff>
      <xdr:row>107</xdr:row>
      <xdr:rowOff>0</xdr:rowOff>
    </xdr:to>
    <xdr:sp>
      <xdr:nvSpPr>
        <xdr:cNvPr id="453" name="Line 201"/>
        <xdr:cNvSpPr>
          <a:spLocks/>
        </xdr:cNvSpPr>
      </xdr:nvSpPr>
      <xdr:spPr>
        <a:xfrm flipV="1">
          <a:off x="4762500" y="19440525"/>
          <a:ext cx="12573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9525</xdr:colOff>
      <xdr:row>103</xdr:row>
      <xdr:rowOff>0</xdr:rowOff>
    </xdr:from>
    <xdr:to>
      <xdr:col>20</xdr:col>
      <xdr:colOff>0</xdr:colOff>
      <xdr:row>107</xdr:row>
      <xdr:rowOff>9525</xdr:rowOff>
    </xdr:to>
    <xdr:sp>
      <xdr:nvSpPr>
        <xdr:cNvPr id="454" name="Line 202"/>
        <xdr:cNvSpPr>
          <a:spLocks/>
        </xdr:cNvSpPr>
      </xdr:nvSpPr>
      <xdr:spPr>
        <a:xfrm flipV="1">
          <a:off x="5391150" y="19440525"/>
          <a:ext cx="1247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103</xdr:row>
      <xdr:rowOff>19050</xdr:rowOff>
    </xdr:from>
    <xdr:to>
      <xdr:col>22</xdr:col>
      <xdr:colOff>0</xdr:colOff>
      <xdr:row>107</xdr:row>
      <xdr:rowOff>28575</xdr:rowOff>
    </xdr:to>
    <xdr:sp>
      <xdr:nvSpPr>
        <xdr:cNvPr id="455" name="Line 203"/>
        <xdr:cNvSpPr>
          <a:spLocks/>
        </xdr:cNvSpPr>
      </xdr:nvSpPr>
      <xdr:spPr>
        <a:xfrm flipV="1">
          <a:off x="6019800" y="19459575"/>
          <a:ext cx="1247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266700</xdr:colOff>
      <xdr:row>105</xdr:row>
      <xdr:rowOff>76200</xdr:rowOff>
    </xdr:from>
    <xdr:ext cx="180975" cy="238125"/>
    <xdr:sp>
      <xdr:nvSpPr>
        <xdr:cNvPr id="456" name="TextBox 209"/>
        <xdr:cNvSpPr txBox="1">
          <a:spLocks noChangeArrowheads="1"/>
        </xdr:cNvSpPr>
      </xdr:nvSpPr>
      <xdr:spPr>
        <a:xfrm>
          <a:off x="5648325" y="198405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14</xdr:col>
      <xdr:colOff>114300</xdr:colOff>
      <xdr:row>105</xdr:row>
      <xdr:rowOff>142875</xdr:rowOff>
    </xdr:from>
    <xdr:to>
      <xdr:col>16</xdr:col>
      <xdr:colOff>76200</xdr:colOff>
      <xdr:row>105</xdr:row>
      <xdr:rowOff>142875</xdr:rowOff>
    </xdr:to>
    <xdr:sp>
      <xdr:nvSpPr>
        <xdr:cNvPr id="457" name="Line 211"/>
        <xdr:cNvSpPr>
          <a:spLocks/>
        </xdr:cNvSpPr>
      </xdr:nvSpPr>
      <xdr:spPr>
        <a:xfrm flipH="1">
          <a:off x="4867275" y="19907250"/>
          <a:ext cx="5905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104775</xdr:colOff>
      <xdr:row>104</xdr:row>
      <xdr:rowOff>76200</xdr:rowOff>
    </xdr:from>
    <xdr:to>
      <xdr:col>15</xdr:col>
      <xdr:colOff>180975</xdr:colOff>
      <xdr:row>105</xdr:row>
      <xdr:rowOff>133350</xdr:rowOff>
    </xdr:to>
    <xdr:sp>
      <xdr:nvSpPr>
        <xdr:cNvPr id="458" name="Line 212"/>
        <xdr:cNvSpPr>
          <a:spLocks/>
        </xdr:cNvSpPr>
      </xdr:nvSpPr>
      <xdr:spPr>
        <a:xfrm flipV="1">
          <a:off x="4857750" y="19678650"/>
          <a:ext cx="390525" cy="2190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104</xdr:row>
      <xdr:rowOff>76200</xdr:rowOff>
    </xdr:from>
    <xdr:to>
      <xdr:col>19</xdr:col>
      <xdr:colOff>266700</xdr:colOff>
      <xdr:row>104</xdr:row>
      <xdr:rowOff>76200</xdr:rowOff>
    </xdr:to>
    <xdr:sp>
      <xdr:nvSpPr>
        <xdr:cNvPr id="459" name="Line 213"/>
        <xdr:cNvSpPr>
          <a:spLocks/>
        </xdr:cNvSpPr>
      </xdr:nvSpPr>
      <xdr:spPr>
        <a:xfrm>
          <a:off x="5257800" y="19678650"/>
          <a:ext cx="133350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104</xdr:row>
      <xdr:rowOff>76200</xdr:rowOff>
    </xdr:from>
    <xdr:to>
      <xdr:col>19</xdr:col>
      <xdr:colOff>266700</xdr:colOff>
      <xdr:row>106</xdr:row>
      <xdr:rowOff>114300</xdr:rowOff>
    </xdr:to>
    <xdr:sp>
      <xdr:nvSpPr>
        <xdr:cNvPr id="460" name="Line 214"/>
        <xdr:cNvSpPr>
          <a:spLocks/>
        </xdr:cNvSpPr>
      </xdr:nvSpPr>
      <xdr:spPr>
        <a:xfrm flipH="1">
          <a:off x="5915025" y="19678650"/>
          <a:ext cx="676275" cy="36195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106</xdr:row>
      <xdr:rowOff>114300</xdr:rowOff>
    </xdr:from>
    <xdr:to>
      <xdr:col>17</xdr:col>
      <xdr:colOff>228600</xdr:colOff>
      <xdr:row>106</xdr:row>
      <xdr:rowOff>114300</xdr:rowOff>
    </xdr:to>
    <xdr:sp>
      <xdr:nvSpPr>
        <xdr:cNvPr id="461" name="Line 215"/>
        <xdr:cNvSpPr>
          <a:spLocks/>
        </xdr:cNvSpPr>
      </xdr:nvSpPr>
      <xdr:spPr>
        <a:xfrm flipH="1">
          <a:off x="3924300" y="20040600"/>
          <a:ext cx="20002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104</xdr:row>
      <xdr:rowOff>19050</xdr:rowOff>
    </xdr:from>
    <xdr:to>
      <xdr:col>13</xdr:col>
      <xdr:colOff>304800</xdr:colOff>
      <xdr:row>106</xdr:row>
      <xdr:rowOff>114300</xdr:rowOff>
    </xdr:to>
    <xdr:sp>
      <xdr:nvSpPr>
        <xdr:cNvPr id="462" name="Line 216"/>
        <xdr:cNvSpPr>
          <a:spLocks/>
        </xdr:cNvSpPr>
      </xdr:nvSpPr>
      <xdr:spPr>
        <a:xfrm flipV="1">
          <a:off x="3924300" y="19621500"/>
          <a:ext cx="762000" cy="4191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16</xdr:col>
      <xdr:colOff>228600</xdr:colOff>
      <xdr:row>105</xdr:row>
      <xdr:rowOff>0</xdr:rowOff>
    </xdr:from>
    <xdr:ext cx="257175" cy="238125"/>
    <xdr:sp>
      <xdr:nvSpPr>
        <xdr:cNvPr id="463" name="TextBox 217"/>
        <xdr:cNvSpPr txBox="1">
          <a:spLocks noChangeArrowheads="1"/>
        </xdr:cNvSpPr>
      </xdr:nvSpPr>
      <xdr:spPr>
        <a:xfrm>
          <a:off x="5610225" y="197643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58</a:t>
          </a:r>
        </a:p>
      </xdr:txBody>
    </xdr:sp>
    <xdr:clientData/>
  </xdr:oneCellAnchor>
  <xdr:oneCellAnchor>
    <xdr:from>
      <xdr:col>13</xdr:col>
      <xdr:colOff>342900</xdr:colOff>
      <xdr:row>105</xdr:row>
      <xdr:rowOff>38100</xdr:rowOff>
    </xdr:from>
    <xdr:ext cx="257175" cy="238125"/>
    <xdr:sp>
      <xdr:nvSpPr>
        <xdr:cNvPr id="464" name="TextBox 218"/>
        <xdr:cNvSpPr txBox="1">
          <a:spLocks noChangeArrowheads="1"/>
        </xdr:cNvSpPr>
      </xdr:nvSpPr>
      <xdr:spPr>
        <a:xfrm>
          <a:off x="4724400" y="198024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57</a:t>
          </a:r>
        </a:p>
      </xdr:txBody>
    </xdr:sp>
    <xdr:clientData/>
  </xdr:oneCellAnchor>
  <xdr:oneCellAnchor>
    <xdr:from>
      <xdr:col>14</xdr:col>
      <xdr:colOff>266700</xdr:colOff>
      <xdr:row>104</xdr:row>
      <xdr:rowOff>19050</xdr:rowOff>
    </xdr:from>
    <xdr:ext cx="238125" cy="219075"/>
    <xdr:sp>
      <xdr:nvSpPr>
        <xdr:cNvPr id="465" name="TextBox 219"/>
        <xdr:cNvSpPr txBox="1">
          <a:spLocks noChangeArrowheads="1"/>
        </xdr:cNvSpPr>
      </xdr:nvSpPr>
      <xdr:spPr>
        <a:xfrm>
          <a:off x="5019675" y="19621500"/>
          <a:ext cx="238125" cy="219075"/>
        </a:xfrm>
        <a:prstGeom prst="rect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56</a:t>
          </a:r>
        </a:p>
      </xdr:txBody>
    </xdr:sp>
    <xdr:clientData/>
  </xdr:oneCellAnchor>
  <xdr:oneCellAnchor>
    <xdr:from>
      <xdr:col>17</xdr:col>
      <xdr:colOff>114300</xdr:colOff>
      <xdr:row>104</xdr:row>
      <xdr:rowOff>38100</xdr:rowOff>
    </xdr:from>
    <xdr:ext cx="257175" cy="238125"/>
    <xdr:sp>
      <xdr:nvSpPr>
        <xdr:cNvPr id="466" name="TextBox 220"/>
        <xdr:cNvSpPr txBox="1">
          <a:spLocks noChangeArrowheads="1"/>
        </xdr:cNvSpPr>
      </xdr:nvSpPr>
      <xdr:spPr>
        <a:xfrm>
          <a:off x="5810250" y="196405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55</a:t>
          </a:r>
        </a:p>
      </xdr:txBody>
    </xdr:sp>
    <xdr:clientData/>
  </xdr:oneCellAnchor>
  <xdr:oneCellAnchor>
    <xdr:from>
      <xdr:col>19</xdr:col>
      <xdr:colOff>247650</xdr:colOff>
      <xdr:row>104</xdr:row>
      <xdr:rowOff>38100</xdr:rowOff>
    </xdr:from>
    <xdr:ext cx="257175" cy="238125"/>
    <xdr:sp>
      <xdr:nvSpPr>
        <xdr:cNvPr id="467" name="TextBox 221"/>
        <xdr:cNvSpPr txBox="1">
          <a:spLocks noChangeArrowheads="1"/>
        </xdr:cNvSpPr>
      </xdr:nvSpPr>
      <xdr:spPr>
        <a:xfrm>
          <a:off x="6572250" y="196405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54</a:t>
          </a:r>
        </a:p>
      </xdr:txBody>
    </xdr:sp>
    <xdr:clientData/>
  </xdr:oneCellAnchor>
  <xdr:oneCellAnchor>
    <xdr:from>
      <xdr:col>18</xdr:col>
      <xdr:colOff>38100</xdr:colOff>
      <xdr:row>105</xdr:row>
      <xdr:rowOff>38100</xdr:rowOff>
    </xdr:from>
    <xdr:ext cx="266700" cy="238125"/>
    <xdr:sp>
      <xdr:nvSpPr>
        <xdr:cNvPr id="468" name="TextBox 222"/>
        <xdr:cNvSpPr txBox="1">
          <a:spLocks noChangeArrowheads="1"/>
        </xdr:cNvSpPr>
      </xdr:nvSpPr>
      <xdr:spPr>
        <a:xfrm>
          <a:off x="6048375" y="198024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53</a:t>
          </a:r>
        </a:p>
      </xdr:txBody>
    </xdr:sp>
    <xdr:clientData/>
  </xdr:oneCellAnchor>
  <xdr:oneCellAnchor>
    <xdr:from>
      <xdr:col>17</xdr:col>
      <xdr:colOff>171450</xdr:colOff>
      <xdr:row>106</xdr:row>
      <xdr:rowOff>38100</xdr:rowOff>
    </xdr:from>
    <xdr:ext cx="257175" cy="238125"/>
    <xdr:sp>
      <xdr:nvSpPr>
        <xdr:cNvPr id="469" name="TextBox 223"/>
        <xdr:cNvSpPr txBox="1">
          <a:spLocks noChangeArrowheads="1"/>
        </xdr:cNvSpPr>
      </xdr:nvSpPr>
      <xdr:spPr>
        <a:xfrm>
          <a:off x="5867400" y="199644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52</a:t>
          </a:r>
        </a:p>
      </xdr:txBody>
    </xdr:sp>
    <xdr:clientData/>
  </xdr:oneCellAnchor>
  <xdr:oneCellAnchor>
    <xdr:from>
      <xdr:col>15</xdr:col>
      <xdr:colOff>57150</xdr:colOff>
      <xdr:row>106</xdr:row>
      <xdr:rowOff>19050</xdr:rowOff>
    </xdr:from>
    <xdr:ext cx="247650" cy="238125"/>
    <xdr:sp>
      <xdr:nvSpPr>
        <xdr:cNvPr id="470" name="TextBox 224"/>
        <xdr:cNvSpPr txBox="1">
          <a:spLocks noChangeArrowheads="1"/>
        </xdr:cNvSpPr>
      </xdr:nvSpPr>
      <xdr:spPr>
        <a:xfrm>
          <a:off x="5124450" y="19945350"/>
          <a:ext cx="247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51</a:t>
          </a:r>
        </a:p>
      </xdr:txBody>
    </xdr:sp>
    <xdr:clientData/>
  </xdr:oneCellAnchor>
  <xdr:oneCellAnchor>
    <xdr:from>
      <xdr:col>13</xdr:col>
      <xdr:colOff>76200</xdr:colOff>
      <xdr:row>106</xdr:row>
      <xdr:rowOff>38100</xdr:rowOff>
    </xdr:from>
    <xdr:ext cx="266700" cy="238125"/>
    <xdr:sp>
      <xdr:nvSpPr>
        <xdr:cNvPr id="471" name="TextBox 225"/>
        <xdr:cNvSpPr txBox="1">
          <a:spLocks noChangeArrowheads="1"/>
        </xdr:cNvSpPr>
      </xdr:nvSpPr>
      <xdr:spPr>
        <a:xfrm>
          <a:off x="4457700" y="19964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oneCellAnchor>
  <xdr:oneCellAnchor>
    <xdr:from>
      <xdr:col>10</xdr:col>
      <xdr:colOff>285750</xdr:colOff>
      <xdr:row>106</xdr:row>
      <xdr:rowOff>38100</xdr:rowOff>
    </xdr:from>
    <xdr:ext cx="257175" cy="238125"/>
    <xdr:sp>
      <xdr:nvSpPr>
        <xdr:cNvPr id="472" name="TextBox 226"/>
        <xdr:cNvSpPr txBox="1">
          <a:spLocks noChangeArrowheads="1"/>
        </xdr:cNvSpPr>
      </xdr:nvSpPr>
      <xdr:spPr>
        <a:xfrm>
          <a:off x="3667125" y="199644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49</a:t>
          </a:r>
        </a:p>
      </xdr:txBody>
    </xdr:sp>
    <xdr:clientData/>
  </xdr:oneCellAnchor>
  <xdr:oneCellAnchor>
    <xdr:from>
      <xdr:col>11</xdr:col>
      <xdr:colOff>304800</xdr:colOff>
      <xdr:row>105</xdr:row>
      <xdr:rowOff>0</xdr:rowOff>
    </xdr:from>
    <xdr:ext cx="257175" cy="238125"/>
    <xdr:sp>
      <xdr:nvSpPr>
        <xdr:cNvPr id="473" name="TextBox 227"/>
        <xdr:cNvSpPr txBox="1">
          <a:spLocks noChangeArrowheads="1"/>
        </xdr:cNvSpPr>
      </xdr:nvSpPr>
      <xdr:spPr>
        <a:xfrm>
          <a:off x="4000500" y="197643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48</a:t>
          </a:r>
        </a:p>
      </xdr:txBody>
    </xdr:sp>
    <xdr:clientData/>
  </xdr:oneCellAnchor>
  <xdr:oneCellAnchor>
    <xdr:from>
      <xdr:col>12</xdr:col>
      <xdr:colOff>266700</xdr:colOff>
      <xdr:row>104</xdr:row>
      <xdr:rowOff>76200</xdr:rowOff>
    </xdr:from>
    <xdr:ext cx="257175" cy="238125"/>
    <xdr:sp>
      <xdr:nvSpPr>
        <xdr:cNvPr id="474" name="TextBox 228"/>
        <xdr:cNvSpPr txBox="1">
          <a:spLocks noChangeArrowheads="1"/>
        </xdr:cNvSpPr>
      </xdr:nvSpPr>
      <xdr:spPr>
        <a:xfrm>
          <a:off x="4276725" y="196786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oneCellAnchor>
  <xdr:twoCellAnchor>
    <xdr:from>
      <xdr:col>15</xdr:col>
      <xdr:colOff>19050</xdr:colOff>
      <xdr:row>105</xdr:row>
      <xdr:rowOff>66675</xdr:rowOff>
    </xdr:from>
    <xdr:to>
      <xdr:col>16</xdr:col>
      <xdr:colOff>180975</xdr:colOff>
      <xdr:row>105</xdr:row>
      <xdr:rowOff>66675</xdr:rowOff>
    </xdr:to>
    <xdr:sp>
      <xdr:nvSpPr>
        <xdr:cNvPr id="475" name="Line 229"/>
        <xdr:cNvSpPr>
          <a:spLocks/>
        </xdr:cNvSpPr>
      </xdr:nvSpPr>
      <xdr:spPr>
        <a:xfrm>
          <a:off x="5086350" y="19831050"/>
          <a:ext cx="4762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104</xdr:row>
      <xdr:rowOff>142875</xdr:rowOff>
    </xdr:from>
    <xdr:to>
      <xdr:col>15</xdr:col>
      <xdr:colOff>228600</xdr:colOff>
      <xdr:row>105</xdr:row>
      <xdr:rowOff>66675</xdr:rowOff>
    </xdr:to>
    <xdr:sp>
      <xdr:nvSpPr>
        <xdr:cNvPr id="476" name="Line 230"/>
        <xdr:cNvSpPr>
          <a:spLocks/>
        </xdr:cNvSpPr>
      </xdr:nvSpPr>
      <xdr:spPr>
        <a:xfrm flipV="1">
          <a:off x="5095875" y="19745325"/>
          <a:ext cx="200025" cy="857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104</xdr:row>
      <xdr:rowOff>142875</xdr:rowOff>
    </xdr:from>
    <xdr:to>
      <xdr:col>19</xdr:col>
      <xdr:colOff>9525</xdr:colOff>
      <xdr:row>104</xdr:row>
      <xdr:rowOff>142875</xdr:rowOff>
    </xdr:to>
    <xdr:sp>
      <xdr:nvSpPr>
        <xdr:cNvPr id="477" name="Line 231"/>
        <xdr:cNvSpPr>
          <a:spLocks/>
        </xdr:cNvSpPr>
      </xdr:nvSpPr>
      <xdr:spPr>
        <a:xfrm>
          <a:off x="5286375" y="19745325"/>
          <a:ext cx="10477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104</xdr:row>
      <xdr:rowOff>142875</xdr:rowOff>
    </xdr:from>
    <xdr:to>
      <xdr:col>19</xdr:col>
      <xdr:colOff>9525</xdr:colOff>
      <xdr:row>106</xdr:row>
      <xdr:rowOff>57150</xdr:rowOff>
    </xdr:to>
    <xdr:sp>
      <xdr:nvSpPr>
        <xdr:cNvPr id="478" name="Line 232"/>
        <xdr:cNvSpPr>
          <a:spLocks/>
        </xdr:cNvSpPr>
      </xdr:nvSpPr>
      <xdr:spPr>
        <a:xfrm flipH="1">
          <a:off x="5848350" y="19745325"/>
          <a:ext cx="485775" cy="2381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142875</xdr:colOff>
      <xdr:row>106</xdr:row>
      <xdr:rowOff>57150</xdr:rowOff>
    </xdr:from>
    <xdr:to>
      <xdr:col>17</xdr:col>
      <xdr:colOff>161925</xdr:colOff>
      <xdr:row>106</xdr:row>
      <xdr:rowOff>66675</xdr:rowOff>
    </xdr:to>
    <xdr:sp>
      <xdr:nvSpPr>
        <xdr:cNvPr id="479" name="Line 233"/>
        <xdr:cNvSpPr>
          <a:spLocks/>
        </xdr:cNvSpPr>
      </xdr:nvSpPr>
      <xdr:spPr>
        <a:xfrm flipH="1">
          <a:off x="4152900" y="19983450"/>
          <a:ext cx="1704975" cy="95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104</xdr:row>
      <xdr:rowOff>19050</xdr:rowOff>
    </xdr:from>
    <xdr:to>
      <xdr:col>14</xdr:col>
      <xdr:colOff>114300</xdr:colOff>
      <xdr:row>106</xdr:row>
      <xdr:rowOff>66675</xdr:rowOff>
    </xdr:to>
    <xdr:sp>
      <xdr:nvSpPr>
        <xdr:cNvPr id="480" name="Line 234"/>
        <xdr:cNvSpPr>
          <a:spLocks/>
        </xdr:cNvSpPr>
      </xdr:nvSpPr>
      <xdr:spPr>
        <a:xfrm flipV="1">
          <a:off x="4162425" y="19621500"/>
          <a:ext cx="704850" cy="3714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304800</xdr:colOff>
      <xdr:row>104</xdr:row>
      <xdr:rowOff>19050</xdr:rowOff>
    </xdr:from>
    <xdr:to>
      <xdr:col>14</xdr:col>
      <xdr:colOff>114300</xdr:colOff>
      <xdr:row>104</xdr:row>
      <xdr:rowOff>19050</xdr:rowOff>
    </xdr:to>
    <xdr:sp>
      <xdr:nvSpPr>
        <xdr:cNvPr id="481" name="Line 235"/>
        <xdr:cNvSpPr>
          <a:spLocks/>
        </xdr:cNvSpPr>
      </xdr:nvSpPr>
      <xdr:spPr>
        <a:xfrm>
          <a:off x="4686300" y="19621500"/>
          <a:ext cx="1809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105</xdr:row>
      <xdr:rowOff>66675</xdr:rowOff>
    </xdr:from>
    <xdr:to>
      <xdr:col>16</xdr:col>
      <xdr:colOff>190500</xdr:colOff>
      <xdr:row>105</xdr:row>
      <xdr:rowOff>152400</xdr:rowOff>
    </xdr:to>
    <xdr:sp>
      <xdr:nvSpPr>
        <xdr:cNvPr id="482" name="Line 236"/>
        <xdr:cNvSpPr>
          <a:spLocks/>
        </xdr:cNvSpPr>
      </xdr:nvSpPr>
      <xdr:spPr>
        <a:xfrm flipV="1">
          <a:off x="5457825" y="19831050"/>
          <a:ext cx="114300" cy="857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103</xdr:row>
      <xdr:rowOff>57150</xdr:rowOff>
    </xdr:from>
    <xdr:to>
      <xdr:col>14</xdr:col>
      <xdr:colOff>285750</xdr:colOff>
      <xdr:row>106</xdr:row>
      <xdr:rowOff>85725</xdr:rowOff>
    </xdr:to>
    <xdr:sp>
      <xdr:nvSpPr>
        <xdr:cNvPr id="483" name="Line 237"/>
        <xdr:cNvSpPr>
          <a:spLocks/>
        </xdr:cNvSpPr>
      </xdr:nvSpPr>
      <xdr:spPr>
        <a:xfrm flipH="1">
          <a:off x="4067175" y="19497675"/>
          <a:ext cx="971550" cy="5143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106</xdr:row>
      <xdr:rowOff>85725</xdr:rowOff>
    </xdr:from>
    <xdr:to>
      <xdr:col>17</xdr:col>
      <xdr:colOff>209550</xdr:colOff>
      <xdr:row>106</xdr:row>
      <xdr:rowOff>95250</xdr:rowOff>
    </xdr:to>
    <xdr:sp>
      <xdr:nvSpPr>
        <xdr:cNvPr id="484" name="Line 238"/>
        <xdr:cNvSpPr>
          <a:spLocks/>
        </xdr:cNvSpPr>
      </xdr:nvSpPr>
      <xdr:spPr>
        <a:xfrm flipV="1">
          <a:off x="4067175" y="20012025"/>
          <a:ext cx="1838325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104</xdr:row>
      <xdr:rowOff>114300</xdr:rowOff>
    </xdr:from>
    <xdr:to>
      <xdr:col>19</xdr:col>
      <xdr:colOff>114300</xdr:colOff>
      <xdr:row>106</xdr:row>
      <xdr:rowOff>85725</xdr:rowOff>
    </xdr:to>
    <xdr:sp>
      <xdr:nvSpPr>
        <xdr:cNvPr id="485" name="Line 239"/>
        <xdr:cNvSpPr>
          <a:spLocks/>
        </xdr:cNvSpPr>
      </xdr:nvSpPr>
      <xdr:spPr>
        <a:xfrm flipV="1">
          <a:off x="5915025" y="19716750"/>
          <a:ext cx="523875" cy="2952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104</xdr:row>
      <xdr:rowOff>104775</xdr:rowOff>
    </xdr:from>
    <xdr:to>
      <xdr:col>19</xdr:col>
      <xdr:colOff>123825</xdr:colOff>
      <xdr:row>104</xdr:row>
      <xdr:rowOff>114300</xdr:rowOff>
    </xdr:to>
    <xdr:sp>
      <xdr:nvSpPr>
        <xdr:cNvPr id="486" name="Line 240"/>
        <xdr:cNvSpPr>
          <a:spLocks/>
        </xdr:cNvSpPr>
      </xdr:nvSpPr>
      <xdr:spPr>
        <a:xfrm flipH="1" flipV="1">
          <a:off x="5267325" y="19707225"/>
          <a:ext cx="1181100" cy="95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104</xdr:row>
      <xdr:rowOff>104775</xdr:rowOff>
    </xdr:from>
    <xdr:to>
      <xdr:col>15</xdr:col>
      <xdr:colOff>209550</xdr:colOff>
      <xdr:row>105</xdr:row>
      <xdr:rowOff>95250</xdr:rowOff>
    </xdr:to>
    <xdr:sp>
      <xdr:nvSpPr>
        <xdr:cNvPr id="487" name="Line 241"/>
        <xdr:cNvSpPr>
          <a:spLocks/>
        </xdr:cNvSpPr>
      </xdr:nvSpPr>
      <xdr:spPr>
        <a:xfrm flipH="1">
          <a:off x="5000625" y="19707225"/>
          <a:ext cx="276225" cy="1524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105</xdr:row>
      <xdr:rowOff>95250</xdr:rowOff>
    </xdr:from>
    <xdr:to>
      <xdr:col>16</xdr:col>
      <xdr:colOff>85725</xdr:colOff>
      <xdr:row>105</xdr:row>
      <xdr:rowOff>95250</xdr:rowOff>
    </xdr:to>
    <xdr:sp>
      <xdr:nvSpPr>
        <xdr:cNvPr id="488" name="Line 242"/>
        <xdr:cNvSpPr>
          <a:spLocks/>
        </xdr:cNvSpPr>
      </xdr:nvSpPr>
      <xdr:spPr>
        <a:xfrm>
          <a:off x="5000625" y="19859625"/>
          <a:ext cx="4667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103</xdr:row>
      <xdr:rowOff>9525</xdr:rowOff>
    </xdr:from>
    <xdr:to>
      <xdr:col>14</xdr:col>
      <xdr:colOff>114300</xdr:colOff>
      <xdr:row>103</xdr:row>
      <xdr:rowOff>133350</xdr:rowOff>
    </xdr:to>
    <xdr:sp>
      <xdr:nvSpPr>
        <xdr:cNvPr id="489" name="Line 250"/>
        <xdr:cNvSpPr>
          <a:spLocks/>
        </xdr:cNvSpPr>
      </xdr:nvSpPr>
      <xdr:spPr>
        <a:xfrm>
          <a:off x="4867275" y="19450050"/>
          <a:ext cx="0" cy="1238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103</xdr:row>
      <xdr:rowOff>0</xdr:rowOff>
    </xdr:from>
    <xdr:to>
      <xdr:col>20</xdr:col>
      <xdr:colOff>180975</xdr:colOff>
      <xdr:row>103</xdr:row>
      <xdr:rowOff>66675</xdr:rowOff>
    </xdr:to>
    <xdr:sp>
      <xdr:nvSpPr>
        <xdr:cNvPr id="490" name="Line 251"/>
        <xdr:cNvSpPr>
          <a:spLocks/>
        </xdr:cNvSpPr>
      </xdr:nvSpPr>
      <xdr:spPr>
        <a:xfrm>
          <a:off x="4867275" y="19440525"/>
          <a:ext cx="1952625" cy="666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103</xdr:row>
      <xdr:rowOff>133350</xdr:rowOff>
    </xdr:from>
    <xdr:to>
      <xdr:col>20</xdr:col>
      <xdr:colOff>180975</xdr:colOff>
      <xdr:row>103</xdr:row>
      <xdr:rowOff>161925</xdr:rowOff>
    </xdr:to>
    <xdr:sp>
      <xdr:nvSpPr>
        <xdr:cNvPr id="491" name="Line 252"/>
        <xdr:cNvSpPr>
          <a:spLocks/>
        </xdr:cNvSpPr>
      </xdr:nvSpPr>
      <xdr:spPr>
        <a:xfrm>
          <a:off x="4867275" y="19573875"/>
          <a:ext cx="1952625" cy="285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103</xdr:row>
      <xdr:rowOff>66675</xdr:rowOff>
    </xdr:from>
    <xdr:to>
      <xdr:col>20</xdr:col>
      <xdr:colOff>180975</xdr:colOff>
      <xdr:row>104</xdr:row>
      <xdr:rowOff>0</xdr:rowOff>
    </xdr:to>
    <xdr:sp>
      <xdr:nvSpPr>
        <xdr:cNvPr id="492" name="Line 253"/>
        <xdr:cNvSpPr>
          <a:spLocks/>
        </xdr:cNvSpPr>
      </xdr:nvSpPr>
      <xdr:spPr>
        <a:xfrm>
          <a:off x="6819900" y="19507200"/>
          <a:ext cx="0" cy="9525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228600</xdr:colOff>
      <xdr:row>103</xdr:row>
      <xdr:rowOff>38100</xdr:rowOff>
    </xdr:from>
    <xdr:ext cx="257175" cy="238125"/>
    <xdr:sp>
      <xdr:nvSpPr>
        <xdr:cNvPr id="493" name="TextBox 254"/>
        <xdr:cNvSpPr txBox="1">
          <a:spLocks noChangeArrowheads="1"/>
        </xdr:cNvSpPr>
      </xdr:nvSpPr>
      <xdr:spPr>
        <a:xfrm>
          <a:off x="4610100" y="194786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oneCellAnchor>
  <xdr:oneCellAnchor>
    <xdr:from>
      <xdr:col>20</xdr:col>
      <xdr:colOff>304800</xdr:colOff>
      <xdr:row>103</xdr:row>
      <xdr:rowOff>0</xdr:rowOff>
    </xdr:from>
    <xdr:ext cx="257175" cy="238125"/>
    <xdr:sp>
      <xdr:nvSpPr>
        <xdr:cNvPr id="494" name="TextBox 255"/>
        <xdr:cNvSpPr txBox="1">
          <a:spLocks noChangeArrowheads="1"/>
        </xdr:cNvSpPr>
      </xdr:nvSpPr>
      <xdr:spPr>
        <a:xfrm>
          <a:off x="6943725" y="19440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43</a:t>
          </a:r>
        </a:p>
      </xdr:txBody>
    </xdr:sp>
    <xdr:clientData/>
  </xdr:oneCellAnchor>
  <xdr:oneCellAnchor>
    <xdr:from>
      <xdr:col>18</xdr:col>
      <xdr:colOff>228600</xdr:colOff>
      <xdr:row>102</xdr:row>
      <xdr:rowOff>57150</xdr:rowOff>
    </xdr:from>
    <xdr:ext cx="257175" cy="238125"/>
    <xdr:sp>
      <xdr:nvSpPr>
        <xdr:cNvPr id="495" name="TextBox 256"/>
        <xdr:cNvSpPr txBox="1">
          <a:spLocks noChangeArrowheads="1"/>
        </xdr:cNvSpPr>
      </xdr:nvSpPr>
      <xdr:spPr>
        <a:xfrm>
          <a:off x="6238875" y="193357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44</a:t>
          </a:r>
        </a:p>
      </xdr:txBody>
    </xdr:sp>
    <xdr:clientData/>
  </xdr:oneCellAnchor>
  <xdr:oneCellAnchor>
    <xdr:from>
      <xdr:col>16</xdr:col>
      <xdr:colOff>190500</xdr:colOff>
      <xdr:row>102</xdr:row>
      <xdr:rowOff>38100</xdr:rowOff>
    </xdr:from>
    <xdr:ext cx="257175" cy="238125"/>
    <xdr:sp>
      <xdr:nvSpPr>
        <xdr:cNvPr id="496" name="TextBox 257"/>
        <xdr:cNvSpPr txBox="1">
          <a:spLocks noChangeArrowheads="1"/>
        </xdr:cNvSpPr>
      </xdr:nvSpPr>
      <xdr:spPr>
        <a:xfrm>
          <a:off x="5572125" y="193167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oneCellAnchor>
  <xdr:twoCellAnchor>
    <xdr:from>
      <xdr:col>18</xdr:col>
      <xdr:colOff>190500</xdr:colOff>
      <xdr:row>105</xdr:row>
      <xdr:rowOff>28575</xdr:rowOff>
    </xdr:from>
    <xdr:to>
      <xdr:col>18</xdr:col>
      <xdr:colOff>257175</xdr:colOff>
      <xdr:row>107</xdr:row>
      <xdr:rowOff>114300</xdr:rowOff>
    </xdr:to>
    <xdr:grpSp>
      <xdr:nvGrpSpPr>
        <xdr:cNvPr id="497" name="Group 258"/>
        <xdr:cNvGrpSpPr>
          <a:grpSpLocks/>
        </xdr:cNvGrpSpPr>
      </xdr:nvGrpSpPr>
      <xdr:grpSpPr>
        <a:xfrm rot="10826341">
          <a:off x="6200775" y="19792950"/>
          <a:ext cx="66675" cy="409575"/>
          <a:chOff x="113" y="606"/>
          <a:chExt cx="9" cy="44"/>
        </a:xfrm>
        <a:solidFill>
          <a:srgbClr val="FFFFFF"/>
        </a:solidFill>
      </xdr:grpSpPr>
      <xdr:sp>
        <xdr:nvSpPr>
          <xdr:cNvPr id="498" name="Oval 259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260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180975</xdr:colOff>
      <xdr:row>106</xdr:row>
      <xdr:rowOff>9525</xdr:rowOff>
    </xdr:from>
    <xdr:to>
      <xdr:col>19</xdr:col>
      <xdr:colOff>152400</xdr:colOff>
      <xdr:row>106</xdr:row>
      <xdr:rowOff>19050</xdr:rowOff>
    </xdr:to>
    <xdr:sp>
      <xdr:nvSpPr>
        <xdr:cNvPr id="500" name="Line 262"/>
        <xdr:cNvSpPr>
          <a:spLocks/>
        </xdr:cNvSpPr>
      </xdr:nvSpPr>
      <xdr:spPr>
        <a:xfrm flipV="1">
          <a:off x="5876925" y="19935825"/>
          <a:ext cx="6000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276225</xdr:colOff>
      <xdr:row>103</xdr:row>
      <xdr:rowOff>57150</xdr:rowOff>
    </xdr:from>
    <xdr:to>
      <xdr:col>20</xdr:col>
      <xdr:colOff>180975</xdr:colOff>
      <xdr:row>103</xdr:row>
      <xdr:rowOff>161925</xdr:rowOff>
    </xdr:to>
    <xdr:sp>
      <xdr:nvSpPr>
        <xdr:cNvPr id="501" name="Line 263"/>
        <xdr:cNvSpPr>
          <a:spLocks/>
        </xdr:cNvSpPr>
      </xdr:nvSpPr>
      <xdr:spPr>
        <a:xfrm flipH="1" flipV="1">
          <a:off x="5029200" y="19497675"/>
          <a:ext cx="1790700" cy="1047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14</xdr:col>
      <xdr:colOff>95250</xdr:colOff>
      <xdr:row>104</xdr:row>
      <xdr:rowOff>114300</xdr:rowOff>
    </xdr:from>
    <xdr:ext cx="190500" cy="228600"/>
    <xdr:sp>
      <xdr:nvSpPr>
        <xdr:cNvPr id="502" name="TextBox 264"/>
        <xdr:cNvSpPr txBox="1">
          <a:spLocks noChangeArrowheads="1"/>
        </xdr:cNvSpPr>
      </xdr:nvSpPr>
      <xdr:spPr>
        <a:xfrm>
          <a:off x="4848225" y="1971675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18</xdr:col>
      <xdr:colOff>247650</xdr:colOff>
      <xdr:row>106</xdr:row>
      <xdr:rowOff>38100</xdr:rowOff>
    </xdr:from>
    <xdr:to>
      <xdr:col>19</xdr:col>
      <xdr:colOff>266700</xdr:colOff>
      <xdr:row>107</xdr:row>
      <xdr:rowOff>47625</xdr:rowOff>
    </xdr:to>
    <xdr:sp>
      <xdr:nvSpPr>
        <xdr:cNvPr id="503" name="Line 265"/>
        <xdr:cNvSpPr>
          <a:spLocks/>
        </xdr:cNvSpPr>
      </xdr:nvSpPr>
      <xdr:spPr>
        <a:xfrm flipV="1">
          <a:off x="6257925" y="19964400"/>
          <a:ext cx="3333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47625</xdr:colOff>
      <xdr:row>75</xdr:row>
      <xdr:rowOff>95250</xdr:rowOff>
    </xdr:from>
    <xdr:to>
      <xdr:col>20</xdr:col>
      <xdr:colOff>276225</xdr:colOff>
      <xdr:row>75</xdr:row>
      <xdr:rowOff>104775</xdr:rowOff>
    </xdr:to>
    <xdr:sp>
      <xdr:nvSpPr>
        <xdr:cNvPr id="504" name="Line 266"/>
        <xdr:cNvSpPr>
          <a:spLocks/>
        </xdr:cNvSpPr>
      </xdr:nvSpPr>
      <xdr:spPr>
        <a:xfrm>
          <a:off x="5743575" y="14325600"/>
          <a:ext cx="11715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90</xdr:row>
      <xdr:rowOff>28575</xdr:rowOff>
    </xdr:from>
    <xdr:to>
      <xdr:col>3</xdr:col>
      <xdr:colOff>47625</xdr:colOff>
      <xdr:row>92</xdr:row>
      <xdr:rowOff>47625</xdr:rowOff>
    </xdr:to>
    <xdr:grpSp>
      <xdr:nvGrpSpPr>
        <xdr:cNvPr id="505" name="Group 287"/>
        <xdr:cNvGrpSpPr>
          <a:grpSpLocks/>
        </xdr:cNvGrpSpPr>
      </xdr:nvGrpSpPr>
      <xdr:grpSpPr>
        <a:xfrm rot="10826341">
          <a:off x="1076325" y="16983075"/>
          <a:ext cx="85725" cy="419100"/>
          <a:chOff x="113" y="606"/>
          <a:chExt cx="9" cy="44"/>
        </a:xfrm>
        <a:solidFill>
          <a:srgbClr val="FFFFFF"/>
        </a:solidFill>
      </xdr:grpSpPr>
      <xdr:sp>
        <xdr:nvSpPr>
          <xdr:cNvPr id="506" name="Oval 288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289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90</xdr:row>
      <xdr:rowOff>9525</xdr:rowOff>
    </xdr:from>
    <xdr:to>
      <xdr:col>3</xdr:col>
      <xdr:colOff>9525</xdr:colOff>
      <xdr:row>93</xdr:row>
      <xdr:rowOff>66675</xdr:rowOff>
    </xdr:to>
    <xdr:sp>
      <xdr:nvSpPr>
        <xdr:cNvPr id="508" name="Line 290"/>
        <xdr:cNvSpPr>
          <a:spLocks/>
        </xdr:cNvSpPr>
      </xdr:nvSpPr>
      <xdr:spPr>
        <a:xfrm flipV="1">
          <a:off x="1123950" y="16964025"/>
          <a:ext cx="0" cy="657225"/>
        </a:xfrm>
        <a:prstGeom prst="line">
          <a:avLst/>
        </a:prstGeom>
        <a:noFill/>
        <a:ln w="9525" cmpd="sng">
          <a:solidFill>
            <a:srgbClr val="FF99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90</xdr:row>
      <xdr:rowOff>9525</xdr:rowOff>
    </xdr:from>
    <xdr:to>
      <xdr:col>5</xdr:col>
      <xdr:colOff>152400</xdr:colOff>
      <xdr:row>90</xdr:row>
      <xdr:rowOff>9525</xdr:rowOff>
    </xdr:to>
    <xdr:sp>
      <xdr:nvSpPr>
        <xdr:cNvPr id="509" name="Line 291"/>
        <xdr:cNvSpPr>
          <a:spLocks/>
        </xdr:cNvSpPr>
      </xdr:nvSpPr>
      <xdr:spPr>
        <a:xfrm flipV="1">
          <a:off x="1133475" y="16964025"/>
          <a:ext cx="8477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90</xdr:row>
      <xdr:rowOff>9525</xdr:rowOff>
    </xdr:from>
    <xdr:to>
      <xdr:col>3</xdr:col>
      <xdr:colOff>9525</xdr:colOff>
      <xdr:row>92</xdr:row>
      <xdr:rowOff>0</xdr:rowOff>
    </xdr:to>
    <xdr:sp>
      <xdr:nvSpPr>
        <xdr:cNvPr id="510" name="Line 292"/>
        <xdr:cNvSpPr>
          <a:spLocks/>
        </xdr:cNvSpPr>
      </xdr:nvSpPr>
      <xdr:spPr>
        <a:xfrm flipH="1">
          <a:off x="676275" y="16964025"/>
          <a:ext cx="447675" cy="3905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91</xdr:row>
      <xdr:rowOff>180975</xdr:rowOff>
    </xdr:from>
    <xdr:to>
      <xdr:col>3</xdr:col>
      <xdr:colOff>9525</xdr:colOff>
      <xdr:row>92</xdr:row>
      <xdr:rowOff>161925</xdr:rowOff>
    </xdr:to>
    <xdr:sp>
      <xdr:nvSpPr>
        <xdr:cNvPr id="511" name="Line 293"/>
        <xdr:cNvSpPr>
          <a:spLocks/>
        </xdr:cNvSpPr>
      </xdr:nvSpPr>
      <xdr:spPr>
        <a:xfrm flipH="1">
          <a:off x="942975" y="17335500"/>
          <a:ext cx="18097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247650</xdr:colOff>
      <xdr:row>91</xdr:row>
      <xdr:rowOff>9525</xdr:rowOff>
    </xdr:from>
    <xdr:to>
      <xdr:col>3</xdr:col>
      <xdr:colOff>257175</xdr:colOff>
      <xdr:row>91</xdr:row>
      <xdr:rowOff>9525</xdr:rowOff>
    </xdr:to>
    <xdr:sp>
      <xdr:nvSpPr>
        <xdr:cNvPr id="512" name="Line 294"/>
        <xdr:cNvSpPr>
          <a:spLocks/>
        </xdr:cNvSpPr>
      </xdr:nvSpPr>
      <xdr:spPr>
        <a:xfrm flipV="1">
          <a:off x="990600" y="17164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190500</xdr:colOff>
      <xdr:row>90</xdr:row>
      <xdr:rowOff>0</xdr:rowOff>
    </xdr:from>
    <xdr:ext cx="190500" cy="238125"/>
    <xdr:sp>
      <xdr:nvSpPr>
        <xdr:cNvPr id="513" name="TextBox 295"/>
        <xdr:cNvSpPr txBox="1">
          <a:spLocks noChangeArrowheads="1"/>
        </xdr:cNvSpPr>
      </xdr:nvSpPr>
      <xdr:spPr>
        <a:xfrm>
          <a:off x="1304925" y="169545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oneCellAnchor>
    <xdr:from>
      <xdr:col>2</xdr:col>
      <xdr:colOff>171450</xdr:colOff>
      <xdr:row>90</xdr:row>
      <xdr:rowOff>190500</xdr:rowOff>
    </xdr:from>
    <xdr:ext cx="190500" cy="228600"/>
    <xdr:sp>
      <xdr:nvSpPr>
        <xdr:cNvPr id="514" name="TextBox 296"/>
        <xdr:cNvSpPr txBox="1">
          <a:spLocks noChangeArrowheads="1"/>
        </xdr:cNvSpPr>
      </xdr:nvSpPr>
      <xdr:spPr>
        <a:xfrm>
          <a:off x="914400" y="17145000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14</xdr:col>
      <xdr:colOff>171450</xdr:colOff>
      <xdr:row>103</xdr:row>
      <xdr:rowOff>57150</xdr:rowOff>
    </xdr:from>
    <xdr:to>
      <xdr:col>14</xdr:col>
      <xdr:colOff>295275</xdr:colOff>
      <xdr:row>103</xdr:row>
      <xdr:rowOff>123825</xdr:rowOff>
    </xdr:to>
    <xdr:sp>
      <xdr:nvSpPr>
        <xdr:cNvPr id="515" name="Line 297"/>
        <xdr:cNvSpPr>
          <a:spLocks/>
        </xdr:cNvSpPr>
      </xdr:nvSpPr>
      <xdr:spPr>
        <a:xfrm flipH="1">
          <a:off x="4924425" y="19497675"/>
          <a:ext cx="123825" cy="666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100</xdr:row>
      <xdr:rowOff>9525</xdr:rowOff>
    </xdr:from>
    <xdr:to>
      <xdr:col>4</xdr:col>
      <xdr:colOff>57150</xdr:colOff>
      <xdr:row>101</xdr:row>
      <xdr:rowOff>9525</xdr:rowOff>
    </xdr:to>
    <xdr:sp>
      <xdr:nvSpPr>
        <xdr:cNvPr id="516" name="Line 298"/>
        <xdr:cNvSpPr>
          <a:spLocks/>
        </xdr:cNvSpPr>
      </xdr:nvSpPr>
      <xdr:spPr>
        <a:xfrm flipH="1">
          <a:off x="1228725" y="18926175"/>
          <a:ext cx="266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108</xdr:row>
      <xdr:rowOff>123825</xdr:rowOff>
    </xdr:from>
    <xdr:to>
      <xdr:col>3</xdr:col>
      <xdr:colOff>28575</xdr:colOff>
      <xdr:row>109</xdr:row>
      <xdr:rowOff>9525</xdr:rowOff>
    </xdr:to>
    <xdr:grpSp>
      <xdr:nvGrpSpPr>
        <xdr:cNvPr id="517" name="Group 299"/>
        <xdr:cNvGrpSpPr>
          <a:grpSpLocks/>
        </xdr:cNvGrpSpPr>
      </xdr:nvGrpSpPr>
      <xdr:grpSpPr>
        <a:xfrm rot="35573371">
          <a:off x="723900" y="20373975"/>
          <a:ext cx="419100" cy="47625"/>
          <a:chOff x="113" y="606"/>
          <a:chExt cx="9" cy="44"/>
        </a:xfrm>
        <a:solidFill>
          <a:srgbClr val="FFFFFF"/>
        </a:solidFill>
      </xdr:grpSpPr>
      <xdr:sp>
        <xdr:nvSpPr>
          <xdr:cNvPr id="518" name="Oval 300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Oval 301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108</xdr:row>
      <xdr:rowOff>9525</xdr:rowOff>
    </xdr:from>
    <xdr:to>
      <xdr:col>3</xdr:col>
      <xdr:colOff>9525</xdr:colOff>
      <xdr:row>111</xdr:row>
      <xdr:rowOff>66675</xdr:rowOff>
    </xdr:to>
    <xdr:sp>
      <xdr:nvSpPr>
        <xdr:cNvPr id="520" name="Line 302"/>
        <xdr:cNvSpPr>
          <a:spLocks/>
        </xdr:cNvSpPr>
      </xdr:nvSpPr>
      <xdr:spPr>
        <a:xfrm flipV="1">
          <a:off x="1123950" y="20259675"/>
          <a:ext cx="0" cy="542925"/>
        </a:xfrm>
        <a:prstGeom prst="line">
          <a:avLst/>
        </a:prstGeom>
        <a:noFill/>
        <a:ln w="9525" cmpd="sng">
          <a:solidFill>
            <a:srgbClr val="FF99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108</xdr:row>
      <xdr:rowOff>9525</xdr:rowOff>
    </xdr:from>
    <xdr:to>
      <xdr:col>3</xdr:col>
      <xdr:colOff>19050</xdr:colOff>
      <xdr:row>110</xdr:row>
      <xdr:rowOff>66675</xdr:rowOff>
    </xdr:to>
    <xdr:sp>
      <xdr:nvSpPr>
        <xdr:cNvPr id="521" name="Line 303"/>
        <xdr:cNvSpPr>
          <a:spLocks/>
        </xdr:cNvSpPr>
      </xdr:nvSpPr>
      <xdr:spPr>
        <a:xfrm flipH="1">
          <a:off x="533400" y="20259675"/>
          <a:ext cx="600075" cy="3810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9525</xdr:rowOff>
    </xdr:from>
    <xdr:to>
      <xdr:col>3</xdr:col>
      <xdr:colOff>9525</xdr:colOff>
      <xdr:row>108</xdr:row>
      <xdr:rowOff>9525</xdr:rowOff>
    </xdr:to>
    <xdr:sp>
      <xdr:nvSpPr>
        <xdr:cNvPr id="522" name="Line 304"/>
        <xdr:cNvSpPr>
          <a:spLocks/>
        </xdr:cNvSpPr>
      </xdr:nvSpPr>
      <xdr:spPr>
        <a:xfrm flipH="1">
          <a:off x="514350" y="20259675"/>
          <a:ext cx="60960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107</xdr:row>
      <xdr:rowOff>66675</xdr:rowOff>
    </xdr:from>
    <xdr:to>
      <xdr:col>2</xdr:col>
      <xdr:colOff>219075</xdr:colOff>
      <xdr:row>109</xdr:row>
      <xdr:rowOff>123825</xdr:rowOff>
    </xdr:to>
    <xdr:sp>
      <xdr:nvSpPr>
        <xdr:cNvPr id="523" name="Line 305"/>
        <xdr:cNvSpPr>
          <a:spLocks/>
        </xdr:cNvSpPr>
      </xdr:nvSpPr>
      <xdr:spPr>
        <a:xfrm rot="21443845" flipH="1">
          <a:off x="942975" y="20154900"/>
          <a:ext cx="19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209550</xdr:colOff>
      <xdr:row>109</xdr:row>
      <xdr:rowOff>57150</xdr:rowOff>
    </xdr:from>
    <xdr:ext cx="180975" cy="238125"/>
    <xdr:sp>
      <xdr:nvSpPr>
        <xdr:cNvPr id="524" name="TextBox 306"/>
        <xdr:cNvSpPr txBox="1">
          <a:spLocks noChangeArrowheads="1"/>
        </xdr:cNvSpPr>
      </xdr:nvSpPr>
      <xdr:spPr>
        <a:xfrm>
          <a:off x="952500" y="204692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190500</xdr:colOff>
      <xdr:row>106</xdr:row>
      <xdr:rowOff>57150</xdr:rowOff>
    </xdr:from>
    <xdr:ext cx="180975" cy="238125"/>
    <xdr:sp>
      <xdr:nvSpPr>
        <xdr:cNvPr id="525" name="TextBox 307"/>
        <xdr:cNvSpPr txBox="1">
          <a:spLocks noChangeArrowheads="1"/>
        </xdr:cNvSpPr>
      </xdr:nvSpPr>
      <xdr:spPr>
        <a:xfrm>
          <a:off x="933450" y="199834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1</xdr:col>
      <xdr:colOff>142875</xdr:colOff>
      <xdr:row>109</xdr:row>
      <xdr:rowOff>28575</xdr:rowOff>
    </xdr:from>
    <xdr:to>
      <xdr:col>2</xdr:col>
      <xdr:colOff>76200</xdr:colOff>
      <xdr:row>109</xdr:row>
      <xdr:rowOff>28575</xdr:rowOff>
    </xdr:to>
    <xdr:sp>
      <xdr:nvSpPr>
        <xdr:cNvPr id="526" name="Line 308"/>
        <xdr:cNvSpPr>
          <a:spLocks/>
        </xdr:cNvSpPr>
      </xdr:nvSpPr>
      <xdr:spPr>
        <a:xfrm flipH="1">
          <a:off x="457200" y="204406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110</xdr:row>
      <xdr:rowOff>85725</xdr:rowOff>
    </xdr:from>
    <xdr:to>
      <xdr:col>24</xdr:col>
      <xdr:colOff>0</xdr:colOff>
      <xdr:row>114</xdr:row>
      <xdr:rowOff>19050</xdr:rowOff>
    </xdr:to>
    <xdr:sp>
      <xdr:nvSpPr>
        <xdr:cNvPr id="527" name="Line 315"/>
        <xdr:cNvSpPr>
          <a:spLocks/>
        </xdr:cNvSpPr>
      </xdr:nvSpPr>
      <xdr:spPr>
        <a:xfrm>
          <a:off x="6772275" y="20659725"/>
          <a:ext cx="1123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113</xdr:row>
      <xdr:rowOff>9525</xdr:rowOff>
    </xdr:from>
    <xdr:to>
      <xdr:col>24</xdr:col>
      <xdr:colOff>9525</xdr:colOff>
      <xdr:row>116</xdr:row>
      <xdr:rowOff>0</xdr:rowOff>
    </xdr:to>
    <xdr:sp>
      <xdr:nvSpPr>
        <xdr:cNvPr id="528" name="Line 316"/>
        <xdr:cNvSpPr>
          <a:spLocks/>
        </xdr:cNvSpPr>
      </xdr:nvSpPr>
      <xdr:spPr>
        <a:xfrm>
          <a:off x="6953250" y="21069300"/>
          <a:ext cx="952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19050</xdr:colOff>
      <xdr:row>110</xdr:row>
      <xdr:rowOff>85725</xdr:rowOff>
    </xdr:from>
    <xdr:to>
      <xdr:col>21</xdr:col>
      <xdr:colOff>190500</xdr:colOff>
      <xdr:row>114</xdr:row>
      <xdr:rowOff>0</xdr:rowOff>
    </xdr:to>
    <xdr:sp>
      <xdr:nvSpPr>
        <xdr:cNvPr id="529" name="Line 317"/>
        <xdr:cNvSpPr>
          <a:spLocks/>
        </xdr:cNvSpPr>
      </xdr:nvSpPr>
      <xdr:spPr>
        <a:xfrm flipH="1">
          <a:off x="6029325" y="20659725"/>
          <a:ext cx="11144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0</xdr:colOff>
      <xdr:row>113</xdr:row>
      <xdr:rowOff>9525</xdr:rowOff>
    </xdr:from>
    <xdr:to>
      <xdr:col>20</xdr:col>
      <xdr:colOff>304800</xdr:colOff>
      <xdr:row>116</xdr:row>
      <xdr:rowOff>9525</xdr:rowOff>
    </xdr:to>
    <xdr:sp>
      <xdr:nvSpPr>
        <xdr:cNvPr id="530" name="Line 318"/>
        <xdr:cNvSpPr>
          <a:spLocks/>
        </xdr:cNvSpPr>
      </xdr:nvSpPr>
      <xdr:spPr>
        <a:xfrm flipH="1">
          <a:off x="6010275" y="21069300"/>
          <a:ext cx="933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110</xdr:row>
      <xdr:rowOff>9525</xdr:rowOff>
    </xdr:from>
    <xdr:to>
      <xdr:col>24</xdr:col>
      <xdr:colOff>304800</xdr:colOff>
      <xdr:row>113</xdr:row>
      <xdr:rowOff>9525</xdr:rowOff>
    </xdr:to>
    <xdr:sp>
      <xdr:nvSpPr>
        <xdr:cNvPr id="531" name="Line 319"/>
        <xdr:cNvSpPr>
          <a:spLocks/>
        </xdr:cNvSpPr>
      </xdr:nvSpPr>
      <xdr:spPr>
        <a:xfrm flipH="1" flipV="1">
          <a:off x="6953250" y="20583525"/>
          <a:ext cx="1247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110</xdr:row>
      <xdr:rowOff>9525</xdr:rowOff>
    </xdr:from>
    <xdr:to>
      <xdr:col>21</xdr:col>
      <xdr:colOff>9525</xdr:colOff>
      <xdr:row>113</xdr:row>
      <xdr:rowOff>0</xdr:rowOff>
    </xdr:to>
    <xdr:sp>
      <xdr:nvSpPr>
        <xdr:cNvPr id="532" name="Line 320"/>
        <xdr:cNvSpPr>
          <a:spLocks/>
        </xdr:cNvSpPr>
      </xdr:nvSpPr>
      <xdr:spPr>
        <a:xfrm flipH="1">
          <a:off x="5715000" y="20583525"/>
          <a:ext cx="12477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114</xdr:row>
      <xdr:rowOff>19050</xdr:rowOff>
    </xdr:from>
    <xdr:to>
      <xdr:col>24</xdr:col>
      <xdr:colOff>0</xdr:colOff>
      <xdr:row>116</xdr:row>
      <xdr:rowOff>9525</xdr:rowOff>
    </xdr:to>
    <xdr:sp>
      <xdr:nvSpPr>
        <xdr:cNvPr id="533" name="Line 321"/>
        <xdr:cNvSpPr>
          <a:spLocks/>
        </xdr:cNvSpPr>
      </xdr:nvSpPr>
      <xdr:spPr>
        <a:xfrm>
          <a:off x="7896225" y="212407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113</xdr:row>
      <xdr:rowOff>9525</xdr:rowOff>
    </xdr:from>
    <xdr:to>
      <xdr:col>24</xdr:col>
      <xdr:colOff>304800</xdr:colOff>
      <xdr:row>114</xdr:row>
      <xdr:rowOff>19050</xdr:rowOff>
    </xdr:to>
    <xdr:sp>
      <xdr:nvSpPr>
        <xdr:cNvPr id="534" name="Line 322"/>
        <xdr:cNvSpPr>
          <a:spLocks/>
        </xdr:cNvSpPr>
      </xdr:nvSpPr>
      <xdr:spPr>
        <a:xfrm flipV="1">
          <a:off x="7896225" y="21069300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113</xdr:row>
      <xdr:rowOff>9525</xdr:rowOff>
    </xdr:from>
    <xdr:to>
      <xdr:col>18</xdr:col>
      <xdr:colOff>9525</xdr:colOff>
      <xdr:row>113</xdr:row>
      <xdr:rowOff>152400</xdr:rowOff>
    </xdr:to>
    <xdr:sp>
      <xdr:nvSpPr>
        <xdr:cNvPr id="535" name="Line 323"/>
        <xdr:cNvSpPr>
          <a:spLocks/>
        </xdr:cNvSpPr>
      </xdr:nvSpPr>
      <xdr:spPr>
        <a:xfrm flipH="1" flipV="1">
          <a:off x="5695950" y="21069300"/>
          <a:ext cx="3238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</xdr:colOff>
      <xdr:row>113</xdr:row>
      <xdr:rowOff>152400</xdr:rowOff>
    </xdr:from>
    <xdr:to>
      <xdr:col>18</xdr:col>
      <xdr:colOff>9525</xdr:colOff>
      <xdr:row>115</xdr:row>
      <xdr:rowOff>152400</xdr:rowOff>
    </xdr:to>
    <xdr:sp>
      <xdr:nvSpPr>
        <xdr:cNvPr id="536" name="Line 324"/>
        <xdr:cNvSpPr>
          <a:spLocks/>
        </xdr:cNvSpPr>
      </xdr:nvSpPr>
      <xdr:spPr>
        <a:xfrm>
          <a:off x="6019800" y="21212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113</xdr:row>
      <xdr:rowOff>9525</xdr:rowOff>
    </xdr:from>
    <xdr:to>
      <xdr:col>16</xdr:col>
      <xdr:colOff>304800</xdr:colOff>
      <xdr:row>115</xdr:row>
      <xdr:rowOff>19050</xdr:rowOff>
    </xdr:to>
    <xdr:sp>
      <xdr:nvSpPr>
        <xdr:cNvPr id="537" name="Line 325"/>
        <xdr:cNvSpPr>
          <a:spLocks/>
        </xdr:cNvSpPr>
      </xdr:nvSpPr>
      <xdr:spPr>
        <a:xfrm>
          <a:off x="5686425" y="21069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115</xdr:row>
      <xdr:rowOff>19050</xdr:rowOff>
    </xdr:from>
    <xdr:to>
      <xdr:col>18</xdr:col>
      <xdr:colOff>0</xdr:colOff>
      <xdr:row>116</xdr:row>
      <xdr:rowOff>9525</xdr:rowOff>
    </xdr:to>
    <xdr:sp>
      <xdr:nvSpPr>
        <xdr:cNvPr id="538" name="Line 326"/>
        <xdr:cNvSpPr>
          <a:spLocks/>
        </xdr:cNvSpPr>
      </xdr:nvSpPr>
      <xdr:spPr>
        <a:xfrm>
          <a:off x="5695950" y="21402675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113</xdr:row>
      <xdr:rowOff>19050</xdr:rowOff>
    </xdr:from>
    <xdr:to>
      <xdr:col>24</xdr:col>
      <xdr:colOff>304800</xdr:colOff>
      <xdr:row>114</xdr:row>
      <xdr:rowOff>152400</xdr:rowOff>
    </xdr:to>
    <xdr:sp>
      <xdr:nvSpPr>
        <xdr:cNvPr id="539" name="Line 327"/>
        <xdr:cNvSpPr>
          <a:spLocks/>
        </xdr:cNvSpPr>
      </xdr:nvSpPr>
      <xdr:spPr>
        <a:xfrm>
          <a:off x="8201025" y="21078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114</xdr:row>
      <xdr:rowOff>152400</xdr:rowOff>
    </xdr:from>
    <xdr:to>
      <xdr:col>24</xdr:col>
      <xdr:colOff>304800</xdr:colOff>
      <xdr:row>116</xdr:row>
      <xdr:rowOff>9525</xdr:rowOff>
    </xdr:to>
    <xdr:sp>
      <xdr:nvSpPr>
        <xdr:cNvPr id="540" name="Line 328"/>
        <xdr:cNvSpPr>
          <a:spLocks/>
        </xdr:cNvSpPr>
      </xdr:nvSpPr>
      <xdr:spPr>
        <a:xfrm flipV="1">
          <a:off x="7896225" y="21374100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111</xdr:row>
      <xdr:rowOff>57150</xdr:rowOff>
    </xdr:from>
    <xdr:to>
      <xdr:col>20</xdr:col>
      <xdr:colOff>0</xdr:colOff>
      <xdr:row>112</xdr:row>
      <xdr:rowOff>9525</xdr:rowOff>
    </xdr:to>
    <xdr:sp>
      <xdr:nvSpPr>
        <xdr:cNvPr id="541" name="Line 331"/>
        <xdr:cNvSpPr>
          <a:spLocks/>
        </xdr:cNvSpPr>
      </xdr:nvSpPr>
      <xdr:spPr>
        <a:xfrm flipH="1" flipV="1">
          <a:off x="6419850" y="20793075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</xdr:colOff>
      <xdr:row>112</xdr:row>
      <xdr:rowOff>38100</xdr:rowOff>
    </xdr:from>
    <xdr:to>
      <xdr:col>19</xdr:col>
      <xdr:colOff>0</xdr:colOff>
      <xdr:row>113</xdr:row>
      <xdr:rowOff>0</xdr:rowOff>
    </xdr:to>
    <xdr:sp>
      <xdr:nvSpPr>
        <xdr:cNvPr id="542" name="Line 332"/>
        <xdr:cNvSpPr>
          <a:spLocks/>
        </xdr:cNvSpPr>
      </xdr:nvSpPr>
      <xdr:spPr>
        <a:xfrm flipH="1" flipV="1">
          <a:off x="6057900" y="20935950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113</xdr:row>
      <xdr:rowOff>0</xdr:rowOff>
    </xdr:from>
    <xdr:to>
      <xdr:col>19</xdr:col>
      <xdr:colOff>0</xdr:colOff>
      <xdr:row>115</xdr:row>
      <xdr:rowOff>9525</xdr:rowOff>
    </xdr:to>
    <xdr:sp>
      <xdr:nvSpPr>
        <xdr:cNvPr id="543" name="Line 333"/>
        <xdr:cNvSpPr>
          <a:spLocks/>
        </xdr:cNvSpPr>
      </xdr:nvSpPr>
      <xdr:spPr>
        <a:xfrm>
          <a:off x="6324600" y="21059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112</xdr:row>
      <xdr:rowOff>9525</xdr:rowOff>
    </xdr:from>
    <xdr:to>
      <xdr:col>20</xdr:col>
      <xdr:colOff>0</xdr:colOff>
      <xdr:row>114</xdr:row>
      <xdr:rowOff>19050</xdr:rowOff>
    </xdr:to>
    <xdr:sp>
      <xdr:nvSpPr>
        <xdr:cNvPr id="544" name="Line 334"/>
        <xdr:cNvSpPr>
          <a:spLocks/>
        </xdr:cNvSpPr>
      </xdr:nvSpPr>
      <xdr:spPr>
        <a:xfrm>
          <a:off x="6638925" y="20907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9525</xdr:colOff>
      <xdr:row>112</xdr:row>
      <xdr:rowOff>28575</xdr:rowOff>
    </xdr:from>
    <xdr:to>
      <xdr:col>22</xdr:col>
      <xdr:colOff>9525</xdr:colOff>
      <xdr:row>114</xdr:row>
      <xdr:rowOff>19050</xdr:rowOff>
    </xdr:to>
    <xdr:sp>
      <xdr:nvSpPr>
        <xdr:cNvPr id="545" name="Line 335"/>
        <xdr:cNvSpPr>
          <a:spLocks/>
        </xdr:cNvSpPr>
      </xdr:nvSpPr>
      <xdr:spPr>
        <a:xfrm>
          <a:off x="7277100" y="20926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19050</xdr:colOff>
      <xdr:row>111</xdr:row>
      <xdr:rowOff>47625</xdr:rowOff>
    </xdr:from>
    <xdr:to>
      <xdr:col>22</xdr:col>
      <xdr:colOff>219075</xdr:colOff>
      <xdr:row>112</xdr:row>
      <xdr:rowOff>19050</xdr:rowOff>
    </xdr:to>
    <xdr:sp>
      <xdr:nvSpPr>
        <xdr:cNvPr id="546" name="Line 336"/>
        <xdr:cNvSpPr>
          <a:spLocks/>
        </xdr:cNvSpPr>
      </xdr:nvSpPr>
      <xdr:spPr>
        <a:xfrm flipV="1">
          <a:off x="7286625" y="20783550"/>
          <a:ext cx="2000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66675</xdr:colOff>
      <xdr:row>111</xdr:row>
      <xdr:rowOff>66675</xdr:rowOff>
    </xdr:from>
    <xdr:to>
      <xdr:col>24</xdr:col>
      <xdr:colOff>133350</xdr:colOff>
      <xdr:row>114</xdr:row>
      <xdr:rowOff>76200</xdr:rowOff>
    </xdr:to>
    <xdr:sp>
      <xdr:nvSpPr>
        <xdr:cNvPr id="547" name="Line 337"/>
        <xdr:cNvSpPr>
          <a:spLocks/>
        </xdr:cNvSpPr>
      </xdr:nvSpPr>
      <xdr:spPr>
        <a:xfrm flipH="1" flipV="1">
          <a:off x="7019925" y="20802600"/>
          <a:ext cx="1009650" cy="4953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112</xdr:row>
      <xdr:rowOff>19050</xdr:rowOff>
    </xdr:from>
    <xdr:to>
      <xdr:col>24</xdr:col>
      <xdr:colOff>123825</xdr:colOff>
      <xdr:row>115</xdr:row>
      <xdr:rowOff>76200</xdr:rowOff>
    </xdr:to>
    <xdr:sp>
      <xdr:nvSpPr>
        <xdr:cNvPr id="548" name="Line 338"/>
        <xdr:cNvSpPr>
          <a:spLocks/>
        </xdr:cNvSpPr>
      </xdr:nvSpPr>
      <xdr:spPr>
        <a:xfrm flipH="1" flipV="1">
          <a:off x="7038975" y="20916900"/>
          <a:ext cx="981075" cy="5429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133350</xdr:colOff>
      <xdr:row>114</xdr:row>
      <xdr:rowOff>76200</xdr:rowOff>
    </xdr:from>
    <xdr:to>
      <xdr:col>24</xdr:col>
      <xdr:colOff>133350</xdr:colOff>
      <xdr:row>115</xdr:row>
      <xdr:rowOff>66675</xdr:rowOff>
    </xdr:to>
    <xdr:sp>
      <xdr:nvSpPr>
        <xdr:cNvPr id="549" name="Line 339"/>
        <xdr:cNvSpPr>
          <a:spLocks/>
        </xdr:cNvSpPr>
      </xdr:nvSpPr>
      <xdr:spPr>
        <a:xfrm>
          <a:off x="8029575" y="21297900"/>
          <a:ext cx="0" cy="1524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113</xdr:row>
      <xdr:rowOff>28575</xdr:rowOff>
    </xdr:from>
    <xdr:to>
      <xdr:col>23</xdr:col>
      <xdr:colOff>9525</xdr:colOff>
      <xdr:row>115</xdr:row>
      <xdr:rowOff>9525</xdr:rowOff>
    </xdr:to>
    <xdr:sp>
      <xdr:nvSpPr>
        <xdr:cNvPr id="550" name="Line 341"/>
        <xdr:cNvSpPr>
          <a:spLocks/>
        </xdr:cNvSpPr>
      </xdr:nvSpPr>
      <xdr:spPr>
        <a:xfrm>
          <a:off x="7591425" y="21088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9525</xdr:colOff>
      <xdr:row>112</xdr:row>
      <xdr:rowOff>28575</xdr:rowOff>
    </xdr:from>
    <xdr:to>
      <xdr:col>23</xdr:col>
      <xdr:colOff>257175</xdr:colOff>
      <xdr:row>113</xdr:row>
      <xdr:rowOff>28575</xdr:rowOff>
    </xdr:to>
    <xdr:sp>
      <xdr:nvSpPr>
        <xdr:cNvPr id="551" name="Line 342"/>
        <xdr:cNvSpPr>
          <a:spLocks/>
        </xdr:cNvSpPr>
      </xdr:nvSpPr>
      <xdr:spPr>
        <a:xfrm flipV="1">
          <a:off x="7591425" y="20926425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111</xdr:row>
      <xdr:rowOff>95250</xdr:rowOff>
    </xdr:from>
    <xdr:to>
      <xdr:col>20</xdr:col>
      <xdr:colOff>95250</xdr:colOff>
      <xdr:row>114</xdr:row>
      <xdr:rowOff>142875</xdr:rowOff>
    </xdr:to>
    <xdr:sp>
      <xdr:nvSpPr>
        <xdr:cNvPr id="552" name="Line 347"/>
        <xdr:cNvSpPr>
          <a:spLocks/>
        </xdr:cNvSpPr>
      </xdr:nvSpPr>
      <xdr:spPr>
        <a:xfrm flipH="1">
          <a:off x="5505450" y="20831175"/>
          <a:ext cx="1228725" cy="5334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112</xdr:row>
      <xdr:rowOff>47625</xdr:rowOff>
    </xdr:from>
    <xdr:to>
      <xdr:col>20</xdr:col>
      <xdr:colOff>123825</xdr:colOff>
      <xdr:row>115</xdr:row>
      <xdr:rowOff>123825</xdr:rowOff>
    </xdr:to>
    <xdr:sp>
      <xdr:nvSpPr>
        <xdr:cNvPr id="553" name="Line 348"/>
        <xdr:cNvSpPr>
          <a:spLocks/>
        </xdr:cNvSpPr>
      </xdr:nvSpPr>
      <xdr:spPr>
        <a:xfrm flipH="1">
          <a:off x="5657850" y="20945475"/>
          <a:ext cx="1104900" cy="5619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111</xdr:row>
      <xdr:rowOff>76200</xdr:rowOff>
    </xdr:from>
    <xdr:to>
      <xdr:col>24</xdr:col>
      <xdr:colOff>133350</xdr:colOff>
      <xdr:row>114</xdr:row>
      <xdr:rowOff>152400</xdr:rowOff>
    </xdr:to>
    <xdr:sp>
      <xdr:nvSpPr>
        <xdr:cNvPr id="554" name="Line 351"/>
        <xdr:cNvSpPr>
          <a:spLocks/>
        </xdr:cNvSpPr>
      </xdr:nvSpPr>
      <xdr:spPr>
        <a:xfrm flipH="1" flipV="1">
          <a:off x="6953250" y="20812125"/>
          <a:ext cx="1076325" cy="561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180975</xdr:colOff>
      <xdr:row>111</xdr:row>
      <xdr:rowOff>76200</xdr:rowOff>
    </xdr:from>
    <xdr:to>
      <xdr:col>21</xdr:col>
      <xdr:colOff>0</xdr:colOff>
      <xdr:row>115</xdr:row>
      <xdr:rowOff>114300</xdr:rowOff>
    </xdr:to>
    <xdr:sp>
      <xdr:nvSpPr>
        <xdr:cNvPr id="555" name="Line 352"/>
        <xdr:cNvSpPr>
          <a:spLocks/>
        </xdr:cNvSpPr>
      </xdr:nvSpPr>
      <xdr:spPr>
        <a:xfrm flipH="1">
          <a:off x="5562600" y="20812125"/>
          <a:ext cx="1390650" cy="685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133350</xdr:colOff>
      <xdr:row>110</xdr:row>
      <xdr:rowOff>85725</xdr:rowOff>
    </xdr:from>
    <xdr:to>
      <xdr:col>14</xdr:col>
      <xdr:colOff>0</xdr:colOff>
      <xdr:row>114</xdr:row>
      <xdr:rowOff>19050</xdr:rowOff>
    </xdr:to>
    <xdr:sp>
      <xdr:nvSpPr>
        <xdr:cNvPr id="556" name="Line 353"/>
        <xdr:cNvSpPr>
          <a:spLocks/>
        </xdr:cNvSpPr>
      </xdr:nvSpPr>
      <xdr:spPr>
        <a:xfrm>
          <a:off x="3514725" y="20659725"/>
          <a:ext cx="12382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113</xdr:row>
      <xdr:rowOff>9525</xdr:rowOff>
    </xdr:from>
    <xdr:to>
      <xdr:col>14</xdr:col>
      <xdr:colOff>9525</xdr:colOff>
      <xdr:row>116</xdr:row>
      <xdr:rowOff>0</xdr:rowOff>
    </xdr:to>
    <xdr:sp>
      <xdr:nvSpPr>
        <xdr:cNvPr id="557" name="Line 354"/>
        <xdr:cNvSpPr>
          <a:spLocks/>
        </xdr:cNvSpPr>
      </xdr:nvSpPr>
      <xdr:spPr>
        <a:xfrm>
          <a:off x="3695700" y="21069300"/>
          <a:ext cx="10668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110</xdr:row>
      <xdr:rowOff>85725</xdr:rowOff>
    </xdr:from>
    <xdr:to>
      <xdr:col>11</xdr:col>
      <xdr:colOff>190500</xdr:colOff>
      <xdr:row>114</xdr:row>
      <xdr:rowOff>0</xdr:rowOff>
    </xdr:to>
    <xdr:sp>
      <xdr:nvSpPr>
        <xdr:cNvPr id="558" name="Line 355"/>
        <xdr:cNvSpPr>
          <a:spLocks/>
        </xdr:cNvSpPr>
      </xdr:nvSpPr>
      <xdr:spPr>
        <a:xfrm flipH="1">
          <a:off x="2771775" y="20659725"/>
          <a:ext cx="11144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113</xdr:row>
      <xdr:rowOff>9525</xdr:rowOff>
    </xdr:from>
    <xdr:to>
      <xdr:col>10</xdr:col>
      <xdr:colOff>304800</xdr:colOff>
      <xdr:row>116</xdr:row>
      <xdr:rowOff>9525</xdr:rowOff>
    </xdr:to>
    <xdr:sp>
      <xdr:nvSpPr>
        <xdr:cNvPr id="559" name="Line 356"/>
        <xdr:cNvSpPr>
          <a:spLocks/>
        </xdr:cNvSpPr>
      </xdr:nvSpPr>
      <xdr:spPr>
        <a:xfrm flipH="1">
          <a:off x="2752725" y="21069300"/>
          <a:ext cx="933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110</xdr:row>
      <xdr:rowOff>9525</xdr:rowOff>
    </xdr:from>
    <xdr:to>
      <xdr:col>14</xdr:col>
      <xdr:colOff>304800</xdr:colOff>
      <xdr:row>113</xdr:row>
      <xdr:rowOff>9525</xdr:rowOff>
    </xdr:to>
    <xdr:sp>
      <xdr:nvSpPr>
        <xdr:cNvPr id="560" name="Line 357"/>
        <xdr:cNvSpPr>
          <a:spLocks/>
        </xdr:cNvSpPr>
      </xdr:nvSpPr>
      <xdr:spPr>
        <a:xfrm flipH="1" flipV="1">
          <a:off x="3695700" y="20583525"/>
          <a:ext cx="13620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110</xdr:row>
      <xdr:rowOff>9525</xdr:rowOff>
    </xdr:from>
    <xdr:to>
      <xdr:col>11</xdr:col>
      <xdr:colOff>9525</xdr:colOff>
      <xdr:row>113</xdr:row>
      <xdr:rowOff>0</xdr:rowOff>
    </xdr:to>
    <xdr:sp>
      <xdr:nvSpPr>
        <xdr:cNvPr id="561" name="Line 358"/>
        <xdr:cNvSpPr>
          <a:spLocks/>
        </xdr:cNvSpPr>
      </xdr:nvSpPr>
      <xdr:spPr>
        <a:xfrm flipH="1">
          <a:off x="2466975" y="20583525"/>
          <a:ext cx="12382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114</xdr:row>
      <xdr:rowOff>19050</xdr:rowOff>
    </xdr:from>
    <xdr:to>
      <xdr:col>14</xdr:col>
      <xdr:colOff>0</xdr:colOff>
      <xdr:row>116</xdr:row>
      <xdr:rowOff>9525</xdr:rowOff>
    </xdr:to>
    <xdr:sp>
      <xdr:nvSpPr>
        <xdr:cNvPr id="562" name="Line 359"/>
        <xdr:cNvSpPr>
          <a:spLocks/>
        </xdr:cNvSpPr>
      </xdr:nvSpPr>
      <xdr:spPr>
        <a:xfrm>
          <a:off x="4752975" y="212407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113</xdr:row>
      <xdr:rowOff>9525</xdr:rowOff>
    </xdr:from>
    <xdr:to>
      <xdr:col>14</xdr:col>
      <xdr:colOff>304800</xdr:colOff>
      <xdr:row>114</xdr:row>
      <xdr:rowOff>19050</xdr:rowOff>
    </xdr:to>
    <xdr:sp>
      <xdr:nvSpPr>
        <xdr:cNvPr id="563" name="Line 360"/>
        <xdr:cNvSpPr>
          <a:spLocks/>
        </xdr:cNvSpPr>
      </xdr:nvSpPr>
      <xdr:spPr>
        <a:xfrm flipV="1">
          <a:off x="4752975" y="21069300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113</xdr:row>
      <xdr:rowOff>9525</xdr:rowOff>
    </xdr:from>
    <xdr:to>
      <xdr:col>8</xdr:col>
      <xdr:colOff>9525</xdr:colOff>
      <xdr:row>113</xdr:row>
      <xdr:rowOff>152400</xdr:rowOff>
    </xdr:to>
    <xdr:sp>
      <xdr:nvSpPr>
        <xdr:cNvPr id="564" name="Line 361"/>
        <xdr:cNvSpPr>
          <a:spLocks/>
        </xdr:cNvSpPr>
      </xdr:nvSpPr>
      <xdr:spPr>
        <a:xfrm flipH="1" flipV="1">
          <a:off x="2447925" y="21069300"/>
          <a:ext cx="3143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113</xdr:row>
      <xdr:rowOff>152400</xdr:rowOff>
    </xdr:from>
    <xdr:to>
      <xdr:col>8</xdr:col>
      <xdr:colOff>9525</xdr:colOff>
      <xdr:row>115</xdr:row>
      <xdr:rowOff>152400</xdr:rowOff>
    </xdr:to>
    <xdr:sp>
      <xdr:nvSpPr>
        <xdr:cNvPr id="565" name="Line 362"/>
        <xdr:cNvSpPr>
          <a:spLocks/>
        </xdr:cNvSpPr>
      </xdr:nvSpPr>
      <xdr:spPr>
        <a:xfrm>
          <a:off x="2762250" y="21212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304800</xdr:colOff>
      <xdr:row>113</xdr:row>
      <xdr:rowOff>9525</xdr:rowOff>
    </xdr:from>
    <xdr:to>
      <xdr:col>6</xdr:col>
      <xdr:colOff>304800</xdr:colOff>
      <xdr:row>115</xdr:row>
      <xdr:rowOff>19050</xdr:rowOff>
    </xdr:to>
    <xdr:sp>
      <xdr:nvSpPr>
        <xdr:cNvPr id="566" name="Line 363"/>
        <xdr:cNvSpPr>
          <a:spLocks/>
        </xdr:cNvSpPr>
      </xdr:nvSpPr>
      <xdr:spPr>
        <a:xfrm>
          <a:off x="2438400" y="21069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115</xdr:row>
      <xdr:rowOff>19050</xdr:rowOff>
    </xdr:from>
    <xdr:to>
      <xdr:col>8</xdr:col>
      <xdr:colOff>0</xdr:colOff>
      <xdr:row>116</xdr:row>
      <xdr:rowOff>9525</xdr:rowOff>
    </xdr:to>
    <xdr:sp>
      <xdr:nvSpPr>
        <xdr:cNvPr id="567" name="Line 364"/>
        <xdr:cNvSpPr>
          <a:spLocks/>
        </xdr:cNvSpPr>
      </xdr:nvSpPr>
      <xdr:spPr>
        <a:xfrm>
          <a:off x="2447925" y="21402675"/>
          <a:ext cx="30480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113</xdr:row>
      <xdr:rowOff>19050</xdr:rowOff>
    </xdr:from>
    <xdr:to>
      <xdr:col>14</xdr:col>
      <xdr:colOff>304800</xdr:colOff>
      <xdr:row>114</xdr:row>
      <xdr:rowOff>152400</xdr:rowOff>
    </xdr:to>
    <xdr:sp>
      <xdr:nvSpPr>
        <xdr:cNvPr id="568" name="Line 365"/>
        <xdr:cNvSpPr>
          <a:spLocks/>
        </xdr:cNvSpPr>
      </xdr:nvSpPr>
      <xdr:spPr>
        <a:xfrm>
          <a:off x="5057775" y="21078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114</xdr:row>
      <xdr:rowOff>152400</xdr:rowOff>
    </xdr:from>
    <xdr:to>
      <xdr:col>14</xdr:col>
      <xdr:colOff>304800</xdr:colOff>
      <xdr:row>116</xdr:row>
      <xdr:rowOff>9525</xdr:rowOff>
    </xdr:to>
    <xdr:sp>
      <xdr:nvSpPr>
        <xdr:cNvPr id="569" name="Line 366"/>
        <xdr:cNvSpPr>
          <a:spLocks/>
        </xdr:cNvSpPr>
      </xdr:nvSpPr>
      <xdr:spPr>
        <a:xfrm flipV="1">
          <a:off x="4752975" y="21374100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111</xdr:row>
      <xdr:rowOff>28575</xdr:rowOff>
    </xdr:from>
    <xdr:to>
      <xdr:col>11</xdr:col>
      <xdr:colOff>9525</xdr:colOff>
      <xdr:row>113</xdr:row>
      <xdr:rowOff>19050</xdr:rowOff>
    </xdr:to>
    <xdr:sp>
      <xdr:nvSpPr>
        <xdr:cNvPr id="570" name="Line 367"/>
        <xdr:cNvSpPr>
          <a:spLocks/>
        </xdr:cNvSpPr>
      </xdr:nvSpPr>
      <xdr:spPr>
        <a:xfrm>
          <a:off x="3705225" y="207645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111</xdr:row>
      <xdr:rowOff>57150</xdr:rowOff>
    </xdr:from>
    <xdr:to>
      <xdr:col>10</xdr:col>
      <xdr:colOff>0</xdr:colOff>
      <xdr:row>112</xdr:row>
      <xdr:rowOff>9525</xdr:rowOff>
    </xdr:to>
    <xdr:sp>
      <xdr:nvSpPr>
        <xdr:cNvPr id="571" name="Line 368"/>
        <xdr:cNvSpPr>
          <a:spLocks/>
        </xdr:cNvSpPr>
      </xdr:nvSpPr>
      <xdr:spPr>
        <a:xfrm flipH="1" flipV="1">
          <a:off x="3162300" y="20793075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112</xdr:row>
      <xdr:rowOff>38100</xdr:rowOff>
    </xdr:from>
    <xdr:to>
      <xdr:col>9</xdr:col>
      <xdr:colOff>0</xdr:colOff>
      <xdr:row>113</xdr:row>
      <xdr:rowOff>0</xdr:rowOff>
    </xdr:to>
    <xdr:sp>
      <xdr:nvSpPr>
        <xdr:cNvPr id="572" name="Line 369"/>
        <xdr:cNvSpPr>
          <a:spLocks/>
        </xdr:cNvSpPr>
      </xdr:nvSpPr>
      <xdr:spPr>
        <a:xfrm flipH="1" flipV="1">
          <a:off x="2800350" y="20935950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113</xdr:row>
      <xdr:rowOff>0</xdr:rowOff>
    </xdr:from>
    <xdr:to>
      <xdr:col>9</xdr:col>
      <xdr:colOff>0</xdr:colOff>
      <xdr:row>115</xdr:row>
      <xdr:rowOff>9525</xdr:rowOff>
    </xdr:to>
    <xdr:sp>
      <xdr:nvSpPr>
        <xdr:cNvPr id="573" name="Line 370"/>
        <xdr:cNvSpPr>
          <a:spLocks/>
        </xdr:cNvSpPr>
      </xdr:nvSpPr>
      <xdr:spPr>
        <a:xfrm>
          <a:off x="3067050" y="21059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112</xdr:row>
      <xdr:rowOff>9525</xdr:rowOff>
    </xdr:from>
    <xdr:to>
      <xdr:col>10</xdr:col>
      <xdr:colOff>0</xdr:colOff>
      <xdr:row>114</xdr:row>
      <xdr:rowOff>19050</xdr:rowOff>
    </xdr:to>
    <xdr:sp>
      <xdr:nvSpPr>
        <xdr:cNvPr id="574" name="Line 371"/>
        <xdr:cNvSpPr>
          <a:spLocks/>
        </xdr:cNvSpPr>
      </xdr:nvSpPr>
      <xdr:spPr>
        <a:xfrm>
          <a:off x="3381375" y="20907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112</xdr:row>
      <xdr:rowOff>19050</xdr:rowOff>
    </xdr:from>
    <xdr:to>
      <xdr:col>12</xdr:col>
      <xdr:colOff>28575</xdr:colOff>
      <xdr:row>114</xdr:row>
      <xdr:rowOff>9525</xdr:rowOff>
    </xdr:to>
    <xdr:sp>
      <xdr:nvSpPr>
        <xdr:cNvPr id="575" name="Line 372"/>
        <xdr:cNvSpPr>
          <a:spLocks/>
        </xdr:cNvSpPr>
      </xdr:nvSpPr>
      <xdr:spPr>
        <a:xfrm>
          <a:off x="4038600" y="20916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111</xdr:row>
      <xdr:rowOff>47625</xdr:rowOff>
    </xdr:from>
    <xdr:to>
      <xdr:col>12</xdr:col>
      <xdr:colOff>219075</xdr:colOff>
      <xdr:row>112</xdr:row>
      <xdr:rowOff>19050</xdr:rowOff>
    </xdr:to>
    <xdr:sp>
      <xdr:nvSpPr>
        <xdr:cNvPr id="576" name="Line 373"/>
        <xdr:cNvSpPr>
          <a:spLocks/>
        </xdr:cNvSpPr>
      </xdr:nvSpPr>
      <xdr:spPr>
        <a:xfrm flipV="1">
          <a:off x="4029075" y="20783550"/>
          <a:ext cx="2000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110</xdr:row>
      <xdr:rowOff>85725</xdr:rowOff>
    </xdr:from>
    <xdr:to>
      <xdr:col>14</xdr:col>
      <xdr:colOff>133350</xdr:colOff>
      <xdr:row>114</xdr:row>
      <xdr:rowOff>76200</xdr:rowOff>
    </xdr:to>
    <xdr:sp>
      <xdr:nvSpPr>
        <xdr:cNvPr id="577" name="Line 374"/>
        <xdr:cNvSpPr>
          <a:spLocks/>
        </xdr:cNvSpPr>
      </xdr:nvSpPr>
      <xdr:spPr>
        <a:xfrm flipH="1" flipV="1">
          <a:off x="3790950" y="20659725"/>
          <a:ext cx="1095375" cy="6381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112</xdr:row>
      <xdr:rowOff>9525</xdr:rowOff>
    </xdr:from>
    <xdr:to>
      <xdr:col>14</xdr:col>
      <xdr:colOff>123825</xdr:colOff>
      <xdr:row>115</xdr:row>
      <xdr:rowOff>76200</xdr:rowOff>
    </xdr:to>
    <xdr:sp>
      <xdr:nvSpPr>
        <xdr:cNvPr id="578" name="Line 375"/>
        <xdr:cNvSpPr>
          <a:spLocks/>
        </xdr:cNvSpPr>
      </xdr:nvSpPr>
      <xdr:spPr>
        <a:xfrm flipH="1" flipV="1">
          <a:off x="3724275" y="20907375"/>
          <a:ext cx="1152525" cy="55245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114</xdr:row>
      <xdr:rowOff>76200</xdr:rowOff>
    </xdr:from>
    <xdr:to>
      <xdr:col>14</xdr:col>
      <xdr:colOff>133350</xdr:colOff>
      <xdr:row>115</xdr:row>
      <xdr:rowOff>66675</xdr:rowOff>
    </xdr:to>
    <xdr:sp>
      <xdr:nvSpPr>
        <xdr:cNvPr id="579" name="Line 376"/>
        <xdr:cNvSpPr>
          <a:spLocks/>
        </xdr:cNvSpPr>
      </xdr:nvSpPr>
      <xdr:spPr>
        <a:xfrm>
          <a:off x="4886325" y="21297900"/>
          <a:ext cx="0" cy="1524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113</xdr:row>
      <xdr:rowOff>28575</xdr:rowOff>
    </xdr:from>
    <xdr:to>
      <xdr:col>13</xdr:col>
      <xdr:colOff>9525</xdr:colOff>
      <xdr:row>115</xdr:row>
      <xdr:rowOff>9525</xdr:rowOff>
    </xdr:to>
    <xdr:sp>
      <xdr:nvSpPr>
        <xdr:cNvPr id="580" name="Line 377"/>
        <xdr:cNvSpPr>
          <a:spLocks/>
        </xdr:cNvSpPr>
      </xdr:nvSpPr>
      <xdr:spPr>
        <a:xfrm>
          <a:off x="4391025" y="21088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112</xdr:row>
      <xdr:rowOff>28575</xdr:rowOff>
    </xdr:from>
    <xdr:to>
      <xdr:col>13</xdr:col>
      <xdr:colOff>257175</xdr:colOff>
      <xdr:row>113</xdr:row>
      <xdr:rowOff>28575</xdr:rowOff>
    </xdr:to>
    <xdr:sp>
      <xdr:nvSpPr>
        <xdr:cNvPr id="581" name="Line 378"/>
        <xdr:cNvSpPr>
          <a:spLocks/>
        </xdr:cNvSpPr>
      </xdr:nvSpPr>
      <xdr:spPr>
        <a:xfrm flipV="1">
          <a:off x="4391025" y="20926425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111</xdr:row>
      <xdr:rowOff>66675</xdr:rowOff>
    </xdr:from>
    <xdr:to>
      <xdr:col>11</xdr:col>
      <xdr:colOff>38100</xdr:colOff>
      <xdr:row>112</xdr:row>
      <xdr:rowOff>19050</xdr:rowOff>
    </xdr:to>
    <xdr:sp>
      <xdr:nvSpPr>
        <xdr:cNvPr id="582" name="AutoShape 379"/>
        <xdr:cNvSpPr>
          <a:spLocks/>
        </xdr:cNvSpPr>
      </xdr:nvSpPr>
      <xdr:spPr>
        <a:xfrm>
          <a:off x="3419475" y="20802600"/>
          <a:ext cx="314325" cy="114300"/>
        </a:xfrm>
        <a:custGeom>
          <a:pathLst>
            <a:path h="12" w="33">
              <a:moveTo>
                <a:pt x="33" y="12"/>
              </a:moveTo>
              <a:cubicBezTo>
                <a:pt x="27" y="7"/>
                <a:pt x="21" y="2"/>
                <a:pt x="16" y="1"/>
              </a:cubicBezTo>
              <a:cubicBezTo>
                <a:pt x="11" y="0"/>
                <a:pt x="5" y="1"/>
                <a:pt x="0" y="3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110</xdr:row>
      <xdr:rowOff>123825</xdr:rowOff>
    </xdr:from>
    <xdr:to>
      <xdr:col>10</xdr:col>
      <xdr:colOff>104775</xdr:colOff>
      <xdr:row>113</xdr:row>
      <xdr:rowOff>9525</xdr:rowOff>
    </xdr:to>
    <xdr:sp>
      <xdr:nvSpPr>
        <xdr:cNvPr id="583" name="Line 380"/>
        <xdr:cNvSpPr>
          <a:spLocks/>
        </xdr:cNvSpPr>
      </xdr:nvSpPr>
      <xdr:spPr>
        <a:xfrm flipH="1">
          <a:off x="2619375" y="20697825"/>
          <a:ext cx="866775" cy="3714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111</xdr:row>
      <xdr:rowOff>95250</xdr:rowOff>
    </xdr:from>
    <xdr:to>
      <xdr:col>10</xdr:col>
      <xdr:colOff>47625</xdr:colOff>
      <xdr:row>113</xdr:row>
      <xdr:rowOff>95250</xdr:rowOff>
    </xdr:to>
    <xdr:sp>
      <xdr:nvSpPr>
        <xdr:cNvPr id="584" name="Line 381"/>
        <xdr:cNvSpPr>
          <a:spLocks/>
        </xdr:cNvSpPr>
      </xdr:nvSpPr>
      <xdr:spPr>
        <a:xfrm flipH="1">
          <a:off x="2781300" y="20831175"/>
          <a:ext cx="647700" cy="32385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110</xdr:row>
      <xdr:rowOff>104775</xdr:rowOff>
    </xdr:from>
    <xdr:to>
      <xdr:col>14</xdr:col>
      <xdr:colOff>133350</xdr:colOff>
      <xdr:row>114</xdr:row>
      <xdr:rowOff>152400</xdr:rowOff>
    </xdr:to>
    <xdr:sp>
      <xdr:nvSpPr>
        <xdr:cNvPr id="585" name="Line 383"/>
        <xdr:cNvSpPr>
          <a:spLocks/>
        </xdr:cNvSpPr>
      </xdr:nvSpPr>
      <xdr:spPr>
        <a:xfrm flipH="1" flipV="1">
          <a:off x="3705225" y="20678775"/>
          <a:ext cx="1181100" cy="6953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110</xdr:row>
      <xdr:rowOff>104775</xdr:rowOff>
    </xdr:from>
    <xdr:to>
      <xdr:col>11</xdr:col>
      <xdr:colOff>19050</xdr:colOff>
      <xdr:row>113</xdr:row>
      <xdr:rowOff>57150</xdr:rowOff>
    </xdr:to>
    <xdr:sp>
      <xdr:nvSpPr>
        <xdr:cNvPr id="586" name="Line 384"/>
        <xdr:cNvSpPr>
          <a:spLocks/>
        </xdr:cNvSpPr>
      </xdr:nvSpPr>
      <xdr:spPr>
        <a:xfrm flipH="1">
          <a:off x="2724150" y="20678775"/>
          <a:ext cx="990600" cy="4381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</xdr:col>
      <xdr:colOff>247650</xdr:colOff>
      <xdr:row>110</xdr:row>
      <xdr:rowOff>133350</xdr:rowOff>
    </xdr:from>
    <xdr:ext cx="257175" cy="228600"/>
    <xdr:sp>
      <xdr:nvSpPr>
        <xdr:cNvPr id="587" name="TextBox 385"/>
        <xdr:cNvSpPr txBox="1">
          <a:spLocks noChangeArrowheads="1"/>
        </xdr:cNvSpPr>
      </xdr:nvSpPr>
      <xdr:spPr>
        <a:xfrm>
          <a:off x="3943350" y="207073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oneCellAnchor>
  <xdr:oneCellAnchor>
    <xdr:from>
      <xdr:col>12</xdr:col>
      <xdr:colOff>285750</xdr:colOff>
      <xdr:row>111</xdr:row>
      <xdr:rowOff>114300</xdr:rowOff>
    </xdr:from>
    <xdr:ext cx="257175" cy="228600"/>
    <xdr:sp>
      <xdr:nvSpPr>
        <xdr:cNvPr id="588" name="TextBox 386"/>
        <xdr:cNvSpPr txBox="1">
          <a:spLocks noChangeArrowheads="1"/>
        </xdr:cNvSpPr>
      </xdr:nvSpPr>
      <xdr:spPr>
        <a:xfrm>
          <a:off x="4295775" y="2085022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44</a:t>
          </a:r>
        </a:p>
      </xdr:txBody>
    </xdr:sp>
    <xdr:clientData/>
  </xdr:oneCellAnchor>
  <xdr:oneCellAnchor>
    <xdr:from>
      <xdr:col>13</xdr:col>
      <xdr:colOff>304800</xdr:colOff>
      <xdr:row>112</xdr:row>
      <xdr:rowOff>114300</xdr:rowOff>
    </xdr:from>
    <xdr:ext cx="257175" cy="228600"/>
    <xdr:sp>
      <xdr:nvSpPr>
        <xdr:cNvPr id="589" name="TextBox 387"/>
        <xdr:cNvSpPr txBox="1">
          <a:spLocks noChangeArrowheads="1"/>
        </xdr:cNvSpPr>
      </xdr:nvSpPr>
      <xdr:spPr>
        <a:xfrm>
          <a:off x="4686300" y="210121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43</a:t>
          </a:r>
        </a:p>
      </xdr:txBody>
    </xdr:sp>
    <xdr:clientData/>
  </xdr:oneCellAnchor>
  <xdr:oneCellAnchor>
    <xdr:from>
      <xdr:col>10</xdr:col>
      <xdr:colOff>228600</xdr:colOff>
      <xdr:row>109</xdr:row>
      <xdr:rowOff>0</xdr:rowOff>
    </xdr:from>
    <xdr:ext cx="257175" cy="238125"/>
    <xdr:sp>
      <xdr:nvSpPr>
        <xdr:cNvPr id="590" name="TextBox 388"/>
        <xdr:cNvSpPr txBox="1">
          <a:spLocks noChangeArrowheads="1"/>
        </xdr:cNvSpPr>
      </xdr:nvSpPr>
      <xdr:spPr>
        <a:xfrm>
          <a:off x="3609975" y="204120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oneCellAnchor>
  <xdr:oneCellAnchor>
    <xdr:from>
      <xdr:col>10</xdr:col>
      <xdr:colOff>57150</xdr:colOff>
      <xdr:row>112</xdr:row>
      <xdr:rowOff>76200</xdr:rowOff>
    </xdr:from>
    <xdr:ext cx="257175" cy="238125"/>
    <xdr:sp>
      <xdr:nvSpPr>
        <xdr:cNvPr id="591" name="TextBox 389"/>
        <xdr:cNvSpPr txBox="1">
          <a:spLocks noChangeArrowheads="1"/>
        </xdr:cNvSpPr>
      </xdr:nvSpPr>
      <xdr:spPr>
        <a:xfrm>
          <a:off x="3438525" y="209740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oneCellAnchor>
  <xdr:oneCellAnchor>
    <xdr:from>
      <xdr:col>9</xdr:col>
      <xdr:colOff>57150</xdr:colOff>
      <xdr:row>113</xdr:row>
      <xdr:rowOff>38100</xdr:rowOff>
    </xdr:from>
    <xdr:ext cx="257175" cy="238125"/>
    <xdr:sp>
      <xdr:nvSpPr>
        <xdr:cNvPr id="592" name="TextBox 390"/>
        <xdr:cNvSpPr txBox="1">
          <a:spLocks noChangeArrowheads="1"/>
        </xdr:cNvSpPr>
      </xdr:nvSpPr>
      <xdr:spPr>
        <a:xfrm>
          <a:off x="3124200" y="210978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48</a:t>
          </a:r>
        </a:p>
      </xdr:txBody>
    </xdr:sp>
    <xdr:clientData/>
  </xdr:oneCellAnchor>
  <xdr:oneCellAnchor>
    <xdr:from>
      <xdr:col>8</xdr:col>
      <xdr:colOff>57150</xdr:colOff>
      <xdr:row>114</xdr:row>
      <xdr:rowOff>38100</xdr:rowOff>
    </xdr:from>
    <xdr:ext cx="257175" cy="238125"/>
    <xdr:sp>
      <xdr:nvSpPr>
        <xdr:cNvPr id="593" name="TextBox 391"/>
        <xdr:cNvSpPr txBox="1">
          <a:spLocks noChangeArrowheads="1"/>
        </xdr:cNvSpPr>
      </xdr:nvSpPr>
      <xdr:spPr>
        <a:xfrm>
          <a:off x="2809875" y="212598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49</a:t>
          </a:r>
        </a:p>
      </xdr:txBody>
    </xdr:sp>
    <xdr:clientData/>
  </xdr:oneCellAnchor>
  <xdr:twoCellAnchor>
    <xdr:from>
      <xdr:col>12</xdr:col>
      <xdr:colOff>228600</xdr:colOff>
      <xdr:row>114</xdr:row>
      <xdr:rowOff>133350</xdr:rowOff>
    </xdr:from>
    <xdr:to>
      <xdr:col>13</xdr:col>
      <xdr:colOff>276225</xdr:colOff>
      <xdr:row>115</xdr:row>
      <xdr:rowOff>57150</xdr:rowOff>
    </xdr:to>
    <xdr:grpSp>
      <xdr:nvGrpSpPr>
        <xdr:cNvPr id="594" name="Group 397"/>
        <xdr:cNvGrpSpPr>
          <a:grpSpLocks/>
        </xdr:cNvGrpSpPr>
      </xdr:nvGrpSpPr>
      <xdr:grpSpPr>
        <a:xfrm rot="35573371">
          <a:off x="4238625" y="21355050"/>
          <a:ext cx="419100" cy="85725"/>
          <a:chOff x="113" y="606"/>
          <a:chExt cx="9" cy="44"/>
        </a:xfrm>
        <a:solidFill>
          <a:srgbClr val="FFFFFF"/>
        </a:solidFill>
      </xdr:grpSpPr>
      <xdr:sp>
        <xdr:nvSpPr>
          <xdr:cNvPr id="595" name="Oval 398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399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</xdr:col>
      <xdr:colOff>257175</xdr:colOff>
      <xdr:row>114</xdr:row>
      <xdr:rowOff>19050</xdr:rowOff>
    </xdr:from>
    <xdr:to>
      <xdr:col>13</xdr:col>
      <xdr:colOff>257175</xdr:colOff>
      <xdr:row>117</xdr:row>
      <xdr:rowOff>114300</xdr:rowOff>
    </xdr:to>
    <xdr:sp>
      <xdr:nvSpPr>
        <xdr:cNvPr id="597" name="Line 400"/>
        <xdr:cNvSpPr>
          <a:spLocks/>
        </xdr:cNvSpPr>
      </xdr:nvSpPr>
      <xdr:spPr>
        <a:xfrm flipV="1">
          <a:off x="4638675" y="21240750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114</xdr:row>
      <xdr:rowOff>19050</xdr:rowOff>
    </xdr:from>
    <xdr:to>
      <xdr:col>13</xdr:col>
      <xdr:colOff>266700</xdr:colOff>
      <xdr:row>116</xdr:row>
      <xdr:rowOff>114300</xdr:rowOff>
    </xdr:to>
    <xdr:sp>
      <xdr:nvSpPr>
        <xdr:cNvPr id="598" name="Line 401"/>
        <xdr:cNvSpPr>
          <a:spLocks/>
        </xdr:cNvSpPr>
      </xdr:nvSpPr>
      <xdr:spPr>
        <a:xfrm flipH="1">
          <a:off x="4048125" y="21240750"/>
          <a:ext cx="6000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304800</xdr:colOff>
      <xdr:row>112</xdr:row>
      <xdr:rowOff>152400</xdr:rowOff>
    </xdr:from>
    <xdr:to>
      <xdr:col>13</xdr:col>
      <xdr:colOff>257175</xdr:colOff>
      <xdr:row>114</xdr:row>
      <xdr:rowOff>19050</xdr:rowOff>
    </xdr:to>
    <xdr:sp>
      <xdr:nvSpPr>
        <xdr:cNvPr id="599" name="Line 402"/>
        <xdr:cNvSpPr>
          <a:spLocks/>
        </xdr:cNvSpPr>
      </xdr:nvSpPr>
      <xdr:spPr>
        <a:xfrm flipH="1" flipV="1">
          <a:off x="4314825" y="21050250"/>
          <a:ext cx="32385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113</xdr:row>
      <xdr:rowOff>76200</xdr:rowOff>
    </xdr:from>
    <xdr:to>
      <xdr:col>13</xdr:col>
      <xdr:colOff>95250</xdr:colOff>
      <xdr:row>116</xdr:row>
      <xdr:rowOff>9525</xdr:rowOff>
    </xdr:to>
    <xdr:sp>
      <xdr:nvSpPr>
        <xdr:cNvPr id="600" name="Line 403"/>
        <xdr:cNvSpPr>
          <a:spLocks/>
        </xdr:cNvSpPr>
      </xdr:nvSpPr>
      <xdr:spPr>
        <a:xfrm rot="21443845" flipH="1">
          <a:off x="4457700" y="21135975"/>
          <a:ext cx="190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</xdr:col>
      <xdr:colOff>76200</xdr:colOff>
      <xdr:row>115</xdr:row>
      <xdr:rowOff>114300</xdr:rowOff>
    </xdr:from>
    <xdr:ext cx="190500" cy="228600"/>
    <xdr:sp>
      <xdr:nvSpPr>
        <xdr:cNvPr id="601" name="TextBox 404"/>
        <xdr:cNvSpPr txBox="1">
          <a:spLocks noChangeArrowheads="1"/>
        </xdr:cNvSpPr>
      </xdr:nvSpPr>
      <xdr:spPr>
        <a:xfrm>
          <a:off x="4457700" y="2149792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13</xdr:col>
      <xdr:colOff>57150</xdr:colOff>
      <xdr:row>112</xdr:row>
      <xdr:rowOff>76200</xdr:rowOff>
    </xdr:from>
    <xdr:ext cx="190500" cy="238125"/>
    <xdr:sp>
      <xdr:nvSpPr>
        <xdr:cNvPr id="602" name="TextBox 405"/>
        <xdr:cNvSpPr txBox="1">
          <a:spLocks noChangeArrowheads="1"/>
        </xdr:cNvSpPr>
      </xdr:nvSpPr>
      <xdr:spPr>
        <a:xfrm>
          <a:off x="4438650" y="2097405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11</xdr:col>
      <xdr:colOff>285750</xdr:colOff>
      <xdr:row>114</xdr:row>
      <xdr:rowOff>104775</xdr:rowOff>
    </xdr:from>
    <xdr:to>
      <xdr:col>12</xdr:col>
      <xdr:colOff>323850</xdr:colOff>
      <xdr:row>115</xdr:row>
      <xdr:rowOff>76200</xdr:rowOff>
    </xdr:to>
    <xdr:sp>
      <xdr:nvSpPr>
        <xdr:cNvPr id="603" name="Line 406"/>
        <xdr:cNvSpPr>
          <a:spLocks/>
        </xdr:cNvSpPr>
      </xdr:nvSpPr>
      <xdr:spPr>
        <a:xfrm flipH="1" flipV="1">
          <a:off x="3981450" y="21326475"/>
          <a:ext cx="3524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110</xdr:row>
      <xdr:rowOff>57150</xdr:rowOff>
    </xdr:from>
    <xdr:to>
      <xdr:col>11</xdr:col>
      <xdr:colOff>95250</xdr:colOff>
      <xdr:row>110</xdr:row>
      <xdr:rowOff>114300</xdr:rowOff>
    </xdr:to>
    <xdr:sp>
      <xdr:nvSpPr>
        <xdr:cNvPr id="604" name="AutoShape 409"/>
        <xdr:cNvSpPr>
          <a:spLocks/>
        </xdr:cNvSpPr>
      </xdr:nvSpPr>
      <xdr:spPr>
        <a:xfrm rot="21407878">
          <a:off x="3476625" y="20631150"/>
          <a:ext cx="314325" cy="57150"/>
        </a:xfrm>
        <a:custGeom>
          <a:pathLst>
            <a:path h="14" w="29">
              <a:moveTo>
                <a:pt x="29" y="9"/>
              </a:moveTo>
              <a:cubicBezTo>
                <a:pt x="26" y="4"/>
                <a:pt x="24" y="0"/>
                <a:pt x="19" y="1"/>
              </a:cubicBezTo>
              <a:cubicBezTo>
                <a:pt x="14" y="2"/>
                <a:pt x="7" y="8"/>
                <a:pt x="0" y="14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111</xdr:row>
      <xdr:rowOff>38100</xdr:rowOff>
    </xdr:from>
    <xdr:to>
      <xdr:col>21</xdr:col>
      <xdr:colOff>76200</xdr:colOff>
      <xdr:row>111</xdr:row>
      <xdr:rowOff>95250</xdr:rowOff>
    </xdr:to>
    <xdr:sp>
      <xdr:nvSpPr>
        <xdr:cNvPr id="605" name="AutoShape 410"/>
        <xdr:cNvSpPr>
          <a:spLocks/>
        </xdr:cNvSpPr>
      </xdr:nvSpPr>
      <xdr:spPr>
        <a:xfrm rot="21407878">
          <a:off x="6715125" y="20774025"/>
          <a:ext cx="314325" cy="57150"/>
        </a:xfrm>
        <a:custGeom>
          <a:pathLst>
            <a:path h="14" w="29">
              <a:moveTo>
                <a:pt x="29" y="9"/>
              </a:moveTo>
              <a:cubicBezTo>
                <a:pt x="26" y="4"/>
                <a:pt x="24" y="0"/>
                <a:pt x="19" y="1"/>
              </a:cubicBezTo>
              <a:cubicBezTo>
                <a:pt x="14" y="2"/>
                <a:pt x="7" y="8"/>
                <a:pt x="0" y="14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95250</xdr:colOff>
      <xdr:row>111</xdr:row>
      <xdr:rowOff>152400</xdr:rowOff>
    </xdr:from>
    <xdr:to>
      <xdr:col>21</xdr:col>
      <xdr:colOff>95250</xdr:colOff>
      <xdr:row>112</xdr:row>
      <xdr:rowOff>47625</xdr:rowOff>
    </xdr:to>
    <xdr:sp>
      <xdr:nvSpPr>
        <xdr:cNvPr id="606" name="AutoShape 414"/>
        <xdr:cNvSpPr>
          <a:spLocks/>
        </xdr:cNvSpPr>
      </xdr:nvSpPr>
      <xdr:spPr>
        <a:xfrm rot="21407878">
          <a:off x="6734175" y="20888325"/>
          <a:ext cx="314325" cy="57150"/>
        </a:xfrm>
        <a:custGeom>
          <a:pathLst>
            <a:path h="14" w="29">
              <a:moveTo>
                <a:pt x="29" y="9"/>
              </a:moveTo>
              <a:cubicBezTo>
                <a:pt x="26" y="4"/>
                <a:pt x="24" y="0"/>
                <a:pt x="19" y="1"/>
              </a:cubicBezTo>
              <a:cubicBezTo>
                <a:pt x="14" y="2"/>
                <a:pt x="7" y="8"/>
                <a:pt x="0" y="14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110</xdr:row>
      <xdr:rowOff>85725</xdr:rowOff>
    </xdr:from>
    <xdr:to>
      <xdr:col>20</xdr:col>
      <xdr:colOff>133350</xdr:colOff>
      <xdr:row>111</xdr:row>
      <xdr:rowOff>152400</xdr:rowOff>
    </xdr:to>
    <xdr:sp>
      <xdr:nvSpPr>
        <xdr:cNvPr id="607" name="Line 415"/>
        <xdr:cNvSpPr>
          <a:spLocks/>
        </xdr:cNvSpPr>
      </xdr:nvSpPr>
      <xdr:spPr>
        <a:xfrm>
          <a:off x="6772275" y="20659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111</xdr:row>
      <xdr:rowOff>57150</xdr:rowOff>
    </xdr:from>
    <xdr:to>
      <xdr:col>21</xdr:col>
      <xdr:colOff>0</xdr:colOff>
      <xdr:row>115</xdr:row>
      <xdr:rowOff>19050</xdr:rowOff>
    </xdr:to>
    <xdr:sp>
      <xdr:nvSpPr>
        <xdr:cNvPr id="608" name="Line 416"/>
        <xdr:cNvSpPr>
          <a:spLocks/>
        </xdr:cNvSpPr>
      </xdr:nvSpPr>
      <xdr:spPr>
        <a:xfrm flipV="1">
          <a:off x="5695950" y="20793075"/>
          <a:ext cx="125730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110</xdr:row>
      <xdr:rowOff>9525</xdr:rowOff>
    </xdr:from>
    <xdr:to>
      <xdr:col>21</xdr:col>
      <xdr:colOff>9525</xdr:colOff>
      <xdr:row>110</xdr:row>
      <xdr:rowOff>114300</xdr:rowOff>
    </xdr:to>
    <xdr:sp>
      <xdr:nvSpPr>
        <xdr:cNvPr id="609" name="Line 417"/>
        <xdr:cNvSpPr>
          <a:spLocks/>
        </xdr:cNvSpPr>
      </xdr:nvSpPr>
      <xdr:spPr>
        <a:xfrm flipH="1">
          <a:off x="6962775" y="20583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</xdr:col>
      <xdr:colOff>209550</xdr:colOff>
      <xdr:row>109</xdr:row>
      <xdr:rowOff>38100</xdr:rowOff>
    </xdr:from>
    <xdr:ext cx="257175" cy="238125"/>
    <xdr:sp>
      <xdr:nvSpPr>
        <xdr:cNvPr id="610" name="TextBox 418"/>
        <xdr:cNvSpPr txBox="1">
          <a:spLocks noChangeArrowheads="1"/>
        </xdr:cNvSpPr>
      </xdr:nvSpPr>
      <xdr:spPr>
        <a:xfrm>
          <a:off x="6848475" y="204501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oneCellAnchor>
  <xdr:oneCellAnchor>
    <xdr:from>
      <xdr:col>21</xdr:col>
      <xdr:colOff>228600</xdr:colOff>
      <xdr:row>111</xdr:row>
      <xdr:rowOff>19050</xdr:rowOff>
    </xdr:from>
    <xdr:ext cx="257175" cy="238125"/>
    <xdr:sp>
      <xdr:nvSpPr>
        <xdr:cNvPr id="611" name="TextBox 419"/>
        <xdr:cNvSpPr txBox="1">
          <a:spLocks noChangeArrowheads="1"/>
        </xdr:cNvSpPr>
      </xdr:nvSpPr>
      <xdr:spPr>
        <a:xfrm>
          <a:off x="7181850" y="207549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oneCellAnchor>
  <xdr:oneCellAnchor>
    <xdr:from>
      <xdr:col>22</xdr:col>
      <xdr:colOff>228600</xdr:colOff>
      <xdr:row>111</xdr:row>
      <xdr:rowOff>133350</xdr:rowOff>
    </xdr:from>
    <xdr:ext cx="257175" cy="228600"/>
    <xdr:sp>
      <xdr:nvSpPr>
        <xdr:cNvPr id="612" name="TextBox 420"/>
        <xdr:cNvSpPr txBox="1">
          <a:spLocks noChangeArrowheads="1"/>
        </xdr:cNvSpPr>
      </xdr:nvSpPr>
      <xdr:spPr>
        <a:xfrm>
          <a:off x="7496175" y="208692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44</a:t>
          </a:r>
        </a:p>
      </xdr:txBody>
    </xdr:sp>
    <xdr:clientData/>
  </xdr:oneCellAnchor>
  <xdr:oneCellAnchor>
    <xdr:from>
      <xdr:col>23</xdr:col>
      <xdr:colOff>266700</xdr:colOff>
      <xdr:row>112</xdr:row>
      <xdr:rowOff>152400</xdr:rowOff>
    </xdr:from>
    <xdr:ext cx="257175" cy="228600"/>
    <xdr:sp>
      <xdr:nvSpPr>
        <xdr:cNvPr id="613" name="TextBox 421"/>
        <xdr:cNvSpPr txBox="1">
          <a:spLocks noChangeArrowheads="1"/>
        </xdr:cNvSpPr>
      </xdr:nvSpPr>
      <xdr:spPr>
        <a:xfrm>
          <a:off x="7848600" y="210502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43</a:t>
          </a:r>
        </a:p>
      </xdr:txBody>
    </xdr:sp>
    <xdr:clientData/>
  </xdr:oneCellAnchor>
  <xdr:twoCellAnchor>
    <xdr:from>
      <xdr:col>19</xdr:col>
      <xdr:colOff>85725</xdr:colOff>
      <xdr:row>113</xdr:row>
      <xdr:rowOff>9525</xdr:rowOff>
    </xdr:from>
    <xdr:to>
      <xdr:col>20</xdr:col>
      <xdr:colOff>0</xdr:colOff>
      <xdr:row>114</xdr:row>
      <xdr:rowOff>19050</xdr:rowOff>
    </xdr:to>
    <xdr:sp>
      <xdr:nvSpPr>
        <xdr:cNvPr id="614" name="Line 422"/>
        <xdr:cNvSpPr>
          <a:spLocks/>
        </xdr:cNvSpPr>
      </xdr:nvSpPr>
      <xdr:spPr>
        <a:xfrm flipH="1" flipV="1">
          <a:off x="6410325" y="21069300"/>
          <a:ext cx="2286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95250</xdr:colOff>
      <xdr:row>111</xdr:row>
      <xdr:rowOff>57150</xdr:rowOff>
    </xdr:from>
    <xdr:to>
      <xdr:col>19</xdr:col>
      <xdr:colOff>95250</xdr:colOff>
      <xdr:row>112</xdr:row>
      <xdr:rowOff>152400</xdr:rowOff>
    </xdr:to>
    <xdr:sp>
      <xdr:nvSpPr>
        <xdr:cNvPr id="615" name="Line 423"/>
        <xdr:cNvSpPr>
          <a:spLocks/>
        </xdr:cNvSpPr>
      </xdr:nvSpPr>
      <xdr:spPr>
        <a:xfrm>
          <a:off x="6419850" y="20793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111</xdr:row>
      <xdr:rowOff>95250</xdr:rowOff>
    </xdr:from>
    <xdr:to>
      <xdr:col>22</xdr:col>
      <xdr:colOff>104775</xdr:colOff>
      <xdr:row>112</xdr:row>
      <xdr:rowOff>57150</xdr:rowOff>
    </xdr:to>
    <xdr:grpSp>
      <xdr:nvGrpSpPr>
        <xdr:cNvPr id="616" name="Group 424"/>
        <xdr:cNvGrpSpPr>
          <a:grpSpLocks/>
        </xdr:cNvGrpSpPr>
      </xdr:nvGrpSpPr>
      <xdr:grpSpPr>
        <a:xfrm rot="28291552">
          <a:off x="6953250" y="20831175"/>
          <a:ext cx="419100" cy="123825"/>
          <a:chOff x="113" y="606"/>
          <a:chExt cx="9" cy="44"/>
        </a:xfrm>
        <a:solidFill>
          <a:srgbClr val="FFFFFF"/>
        </a:solidFill>
      </xdr:grpSpPr>
      <xdr:sp>
        <xdr:nvSpPr>
          <xdr:cNvPr id="617" name="Oval 425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426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</xdr:colOff>
      <xdr:row>111</xdr:row>
      <xdr:rowOff>76200</xdr:rowOff>
    </xdr:from>
    <xdr:to>
      <xdr:col>21</xdr:col>
      <xdr:colOff>9525</xdr:colOff>
      <xdr:row>115</xdr:row>
      <xdr:rowOff>9525</xdr:rowOff>
    </xdr:to>
    <xdr:sp>
      <xdr:nvSpPr>
        <xdr:cNvPr id="619" name="Line 427"/>
        <xdr:cNvSpPr>
          <a:spLocks/>
        </xdr:cNvSpPr>
      </xdr:nvSpPr>
      <xdr:spPr>
        <a:xfrm flipV="1">
          <a:off x="6962775" y="208121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111</xdr:row>
      <xdr:rowOff>66675</xdr:rowOff>
    </xdr:from>
    <xdr:to>
      <xdr:col>22</xdr:col>
      <xdr:colOff>247650</xdr:colOff>
      <xdr:row>113</xdr:row>
      <xdr:rowOff>38100</xdr:rowOff>
    </xdr:to>
    <xdr:sp>
      <xdr:nvSpPr>
        <xdr:cNvPr id="620" name="Line 428"/>
        <xdr:cNvSpPr>
          <a:spLocks/>
        </xdr:cNvSpPr>
      </xdr:nvSpPr>
      <xdr:spPr>
        <a:xfrm>
          <a:off x="6962775" y="20802600"/>
          <a:ext cx="5524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111</xdr:row>
      <xdr:rowOff>85725</xdr:rowOff>
    </xdr:from>
    <xdr:to>
      <xdr:col>21</xdr:col>
      <xdr:colOff>0</xdr:colOff>
      <xdr:row>112</xdr:row>
      <xdr:rowOff>142875</xdr:rowOff>
    </xdr:to>
    <xdr:sp>
      <xdr:nvSpPr>
        <xdr:cNvPr id="621" name="Line 429"/>
        <xdr:cNvSpPr>
          <a:spLocks/>
        </xdr:cNvSpPr>
      </xdr:nvSpPr>
      <xdr:spPr>
        <a:xfrm flipH="1">
          <a:off x="6505575" y="20821650"/>
          <a:ext cx="447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110</xdr:row>
      <xdr:rowOff>28575</xdr:rowOff>
    </xdr:from>
    <xdr:to>
      <xdr:col>21</xdr:col>
      <xdr:colOff>228600</xdr:colOff>
      <xdr:row>113</xdr:row>
      <xdr:rowOff>38100</xdr:rowOff>
    </xdr:to>
    <xdr:sp>
      <xdr:nvSpPr>
        <xdr:cNvPr id="622" name="Line 430"/>
        <xdr:cNvSpPr>
          <a:spLocks/>
        </xdr:cNvSpPr>
      </xdr:nvSpPr>
      <xdr:spPr>
        <a:xfrm rot="21443845" flipH="1">
          <a:off x="7162800" y="20602575"/>
          <a:ext cx="1905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152400</xdr:colOff>
      <xdr:row>113</xdr:row>
      <xdr:rowOff>47625</xdr:rowOff>
    </xdr:from>
    <xdr:to>
      <xdr:col>21</xdr:col>
      <xdr:colOff>285750</xdr:colOff>
      <xdr:row>114</xdr:row>
      <xdr:rowOff>66675</xdr:rowOff>
    </xdr:to>
    <xdr:sp>
      <xdr:nvSpPr>
        <xdr:cNvPr id="623" name="TextBox 431"/>
        <xdr:cNvSpPr txBox="1">
          <a:spLocks noChangeArrowheads="1"/>
        </xdr:cNvSpPr>
      </xdr:nvSpPr>
      <xdr:spPr>
        <a:xfrm>
          <a:off x="7105650" y="211074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21</xdr:col>
      <xdr:colOff>57150</xdr:colOff>
      <xdr:row>109</xdr:row>
      <xdr:rowOff>133350</xdr:rowOff>
    </xdr:from>
    <xdr:to>
      <xdr:col>21</xdr:col>
      <xdr:colOff>190500</xdr:colOff>
      <xdr:row>110</xdr:row>
      <xdr:rowOff>152400</xdr:rowOff>
    </xdr:to>
    <xdr:sp>
      <xdr:nvSpPr>
        <xdr:cNvPr id="624" name="TextBox 432"/>
        <xdr:cNvSpPr txBox="1">
          <a:spLocks noChangeArrowheads="1"/>
        </xdr:cNvSpPr>
      </xdr:nvSpPr>
      <xdr:spPr>
        <a:xfrm>
          <a:off x="7010400" y="205454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21</xdr:col>
      <xdr:colOff>47625</xdr:colOff>
      <xdr:row>112</xdr:row>
      <xdr:rowOff>57150</xdr:rowOff>
    </xdr:from>
    <xdr:to>
      <xdr:col>22</xdr:col>
      <xdr:colOff>0</xdr:colOff>
      <xdr:row>113</xdr:row>
      <xdr:rowOff>95250</xdr:rowOff>
    </xdr:to>
    <xdr:sp>
      <xdr:nvSpPr>
        <xdr:cNvPr id="625" name="Line 433"/>
        <xdr:cNvSpPr>
          <a:spLocks/>
        </xdr:cNvSpPr>
      </xdr:nvSpPr>
      <xdr:spPr>
        <a:xfrm flipH="1">
          <a:off x="7000875" y="20955000"/>
          <a:ext cx="266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126</xdr:row>
      <xdr:rowOff>0</xdr:rowOff>
    </xdr:from>
    <xdr:to>
      <xdr:col>3</xdr:col>
      <xdr:colOff>9525</xdr:colOff>
      <xdr:row>126</xdr:row>
      <xdr:rowOff>0</xdr:rowOff>
    </xdr:to>
    <xdr:sp>
      <xdr:nvSpPr>
        <xdr:cNvPr id="626" name="Line 437"/>
        <xdr:cNvSpPr>
          <a:spLocks/>
        </xdr:cNvSpPr>
      </xdr:nvSpPr>
      <xdr:spPr>
        <a:xfrm flipH="1">
          <a:off x="381000" y="231648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121</xdr:row>
      <xdr:rowOff>95250</xdr:rowOff>
    </xdr:from>
    <xdr:to>
      <xdr:col>3</xdr:col>
      <xdr:colOff>0</xdr:colOff>
      <xdr:row>126</xdr:row>
      <xdr:rowOff>0</xdr:rowOff>
    </xdr:to>
    <xdr:sp>
      <xdr:nvSpPr>
        <xdr:cNvPr id="627" name="Line 438"/>
        <xdr:cNvSpPr>
          <a:spLocks/>
        </xdr:cNvSpPr>
      </xdr:nvSpPr>
      <xdr:spPr>
        <a:xfrm flipV="1">
          <a:off x="1114425" y="22450425"/>
          <a:ext cx="0" cy="7143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126</xdr:row>
      <xdr:rowOff>9525</xdr:rowOff>
    </xdr:from>
    <xdr:to>
      <xdr:col>3</xdr:col>
      <xdr:colOff>9525</xdr:colOff>
      <xdr:row>128</xdr:row>
      <xdr:rowOff>104775</xdr:rowOff>
    </xdr:to>
    <xdr:sp>
      <xdr:nvSpPr>
        <xdr:cNvPr id="628" name="Line 439"/>
        <xdr:cNvSpPr>
          <a:spLocks/>
        </xdr:cNvSpPr>
      </xdr:nvSpPr>
      <xdr:spPr>
        <a:xfrm flipH="1">
          <a:off x="533400" y="23174325"/>
          <a:ext cx="590550" cy="4191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100</xdr:row>
      <xdr:rowOff>123825</xdr:rowOff>
    </xdr:from>
    <xdr:to>
      <xdr:col>10</xdr:col>
      <xdr:colOff>28575</xdr:colOff>
      <xdr:row>101</xdr:row>
      <xdr:rowOff>9525</xdr:rowOff>
    </xdr:to>
    <xdr:grpSp>
      <xdr:nvGrpSpPr>
        <xdr:cNvPr id="629" name="Group 440"/>
        <xdr:cNvGrpSpPr>
          <a:grpSpLocks/>
        </xdr:cNvGrpSpPr>
      </xdr:nvGrpSpPr>
      <xdr:grpSpPr>
        <a:xfrm rot="35573371">
          <a:off x="3067050" y="19040475"/>
          <a:ext cx="342900" cy="85725"/>
          <a:chOff x="113" y="606"/>
          <a:chExt cx="9" cy="44"/>
        </a:xfrm>
        <a:solidFill>
          <a:srgbClr val="FFFFFF"/>
        </a:solidFill>
      </xdr:grpSpPr>
      <xdr:sp>
        <xdr:nvSpPr>
          <xdr:cNvPr id="630" name="Oval 441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442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100</xdr:row>
      <xdr:rowOff>9525</xdr:rowOff>
    </xdr:from>
    <xdr:to>
      <xdr:col>10</xdr:col>
      <xdr:colOff>9525</xdr:colOff>
      <xdr:row>103</xdr:row>
      <xdr:rowOff>66675</xdr:rowOff>
    </xdr:to>
    <xdr:sp>
      <xdr:nvSpPr>
        <xdr:cNvPr id="632" name="Line 443"/>
        <xdr:cNvSpPr>
          <a:spLocks/>
        </xdr:cNvSpPr>
      </xdr:nvSpPr>
      <xdr:spPr>
        <a:xfrm flipV="1">
          <a:off x="3390900" y="18926175"/>
          <a:ext cx="0" cy="581025"/>
        </a:xfrm>
        <a:prstGeom prst="line">
          <a:avLst/>
        </a:prstGeom>
        <a:noFill/>
        <a:ln w="9525" cmpd="sng">
          <a:solidFill>
            <a:srgbClr val="FF99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100</xdr:row>
      <xdr:rowOff>9525</xdr:rowOff>
    </xdr:from>
    <xdr:to>
      <xdr:col>10</xdr:col>
      <xdr:colOff>19050</xdr:colOff>
      <xdr:row>102</xdr:row>
      <xdr:rowOff>66675</xdr:rowOff>
    </xdr:to>
    <xdr:sp>
      <xdr:nvSpPr>
        <xdr:cNvPr id="633" name="Line 444"/>
        <xdr:cNvSpPr>
          <a:spLocks/>
        </xdr:cNvSpPr>
      </xdr:nvSpPr>
      <xdr:spPr>
        <a:xfrm flipH="1">
          <a:off x="2971800" y="18926175"/>
          <a:ext cx="428625" cy="4191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100</xdr:row>
      <xdr:rowOff>9525</xdr:rowOff>
    </xdr:from>
    <xdr:to>
      <xdr:col>10</xdr:col>
      <xdr:colOff>9525</xdr:colOff>
      <xdr:row>100</xdr:row>
      <xdr:rowOff>9525</xdr:rowOff>
    </xdr:to>
    <xdr:sp>
      <xdr:nvSpPr>
        <xdr:cNvPr id="634" name="Line 445"/>
        <xdr:cNvSpPr>
          <a:spLocks/>
        </xdr:cNvSpPr>
      </xdr:nvSpPr>
      <xdr:spPr>
        <a:xfrm flipH="1">
          <a:off x="2952750" y="18926175"/>
          <a:ext cx="4381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200025</xdr:colOff>
      <xdr:row>99</xdr:row>
      <xdr:rowOff>66675</xdr:rowOff>
    </xdr:from>
    <xdr:to>
      <xdr:col>9</xdr:col>
      <xdr:colOff>219075</xdr:colOff>
      <xdr:row>101</xdr:row>
      <xdr:rowOff>123825</xdr:rowOff>
    </xdr:to>
    <xdr:sp>
      <xdr:nvSpPr>
        <xdr:cNvPr id="635" name="Line 446"/>
        <xdr:cNvSpPr>
          <a:spLocks/>
        </xdr:cNvSpPr>
      </xdr:nvSpPr>
      <xdr:spPr>
        <a:xfrm rot="21443845" flipH="1">
          <a:off x="3267075" y="18783300"/>
          <a:ext cx="19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9</xdr:col>
      <xdr:colOff>209550</xdr:colOff>
      <xdr:row>101</xdr:row>
      <xdr:rowOff>57150</xdr:rowOff>
    </xdr:from>
    <xdr:ext cx="180975" cy="238125"/>
    <xdr:sp>
      <xdr:nvSpPr>
        <xdr:cNvPr id="636" name="TextBox 447"/>
        <xdr:cNvSpPr txBox="1">
          <a:spLocks noChangeArrowheads="1"/>
        </xdr:cNvSpPr>
      </xdr:nvSpPr>
      <xdr:spPr>
        <a:xfrm>
          <a:off x="3276600" y="191738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9</xdr:col>
      <xdr:colOff>190500</xdr:colOff>
      <xdr:row>98</xdr:row>
      <xdr:rowOff>57150</xdr:rowOff>
    </xdr:from>
    <xdr:ext cx="180975" cy="238125"/>
    <xdr:sp>
      <xdr:nvSpPr>
        <xdr:cNvPr id="637" name="TextBox 448"/>
        <xdr:cNvSpPr txBox="1">
          <a:spLocks noChangeArrowheads="1"/>
        </xdr:cNvSpPr>
      </xdr:nvSpPr>
      <xdr:spPr>
        <a:xfrm>
          <a:off x="3257550" y="185737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8</xdr:col>
      <xdr:colOff>142875</xdr:colOff>
      <xdr:row>101</xdr:row>
      <xdr:rowOff>28575</xdr:rowOff>
    </xdr:from>
    <xdr:to>
      <xdr:col>9</xdr:col>
      <xdr:colOff>76200</xdr:colOff>
      <xdr:row>101</xdr:row>
      <xdr:rowOff>28575</xdr:rowOff>
    </xdr:to>
    <xdr:sp>
      <xdr:nvSpPr>
        <xdr:cNvPr id="638" name="Line 449"/>
        <xdr:cNvSpPr>
          <a:spLocks/>
        </xdr:cNvSpPr>
      </xdr:nvSpPr>
      <xdr:spPr>
        <a:xfrm flipH="1">
          <a:off x="2895600" y="191452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107</xdr:row>
      <xdr:rowOff>142875</xdr:rowOff>
    </xdr:from>
    <xdr:to>
      <xdr:col>7</xdr:col>
      <xdr:colOff>0</xdr:colOff>
      <xdr:row>108</xdr:row>
      <xdr:rowOff>28575</xdr:rowOff>
    </xdr:to>
    <xdr:grpSp>
      <xdr:nvGrpSpPr>
        <xdr:cNvPr id="639" name="Group 450"/>
        <xdr:cNvGrpSpPr>
          <a:grpSpLocks/>
        </xdr:cNvGrpSpPr>
      </xdr:nvGrpSpPr>
      <xdr:grpSpPr>
        <a:xfrm rot="59421613">
          <a:off x="2105025" y="20231100"/>
          <a:ext cx="342900" cy="47625"/>
          <a:chOff x="113" y="606"/>
          <a:chExt cx="9" cy="44"/>
        </a:xfrm>
        <a:solidFill>
          <a:srgbClr val="FFFFFF"/>
        </a:solidFill>
      </xdr:grpSpPr>
      <xdr:sp>
        <xdr:nvSpPr>
          <xdr:cNvPr id="640" name="Oval 451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452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9525</xdr:colOff>
      <xdr:row>108</xdr:row>
      <xdr:rowOff>9525</xdr:rowOff>
    </xdr:from>
    <xdr:to>
      <xdr:col>7</xdr:col>
      <xdr:colOff>9525</xdr:colOff>
      <xdr:row>111</xdr:row>
      <xdr:rowOff>66675</xdr:rowOff>
    </xdr:to>
    <xdr:sp>
      <xdr:nvSpPr>
        <xdr:cNvPr id="642" name="Line 453"/>
        <xdr:cNvSpPr>
          <a:spLocks/>
        </xdr:cNvSpPr>
      </xdr:nvSpPr>
      <xdr:spPr>
        <a:xfrm flipV="1">
          <a:off x="2457450" y="20259675"/>
          <a:ext cx="0" cy="542925"/>
        </a:xfrm>
        <a:prstGeom prst="line">
          <a:avLst/>
        </a:prstGeom>
        <a:noFill/>
        <a:ln w="9525" cmpd="sng">
          <a:solidFill>
            <a:srgbClr val="FF99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108</xdr:row>
      <xdr:rowOff>9525</xdr:rowOff>
    </xdr:from>
    <xdr:to>
      <xdr:col>7</xdr:col>
      <xdr:colOff>19050</xdr:colOff>
      <xdr:row>108</xdr:row>
      <xdr:rowOff>9525</xdr:rowOff>
    </xdr:to>
    <xdr:sp>
      <xdr:nvSpPr>
        <xdr:cNvPr id="643" name="Line 454"/>
        <xdr:cNvSpPr>
          <a:spLocks/>
        </xdr:cNvSpPr>
      </xdr:nvSpPr>
      <xdr:spPr>
        <a:xfrm flipH="1">
          <a:off x="1885950" y="20259675"/>
          <a:ext cx="58102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105</xdr:row>
      <xdr:rowOff>123825</xdr:rowOff>
    </xdr:from>
    <xdr:to>
      <xdr:col>8</xdr:col>
      <xdr:colOff>114300</xdr:colOff>
      <xdr:row>108</xdr:row>
      <xdr:rowOff>9525</xdr:rowOff>
    </xdr:to>
    <xdr:sp>
      <xdr:nvSpPr>
        <xdr:cNvPr id="644" name="Line 455"/>
        <xdr:cNvSpPr>
          <a:spLocks/>
        </xdr:cNvSpPr>
      </xdr:nvSpPr>
      <xdr:spPr>
        <a:xfrm flipV="1">
          <a:off x="2457450" y="19888200"/>
          <a:ext cx="409575" cy="3714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106</xdr:row>
      <xdr:rowOff>104775</xdr:rowOff>
    </xdr:from>
    <xdr:to>
      <xdr:col>6</xdr:col>
      <xdr:colOff>114300</xdr:colOff>
      <xdr:row>109</xdr:row>
      <xdr:rowOff>0</xdr:rowOff>
    </xdr:to>
    <xdr:sp>
      <xdr:nvSpPr>
        <xdr:cNvPr id="645" name="Line 456"/>
        <xdr:cNvSpPr>
          <a:spLocks/>
        </xdr:cNvSpPr>
      </xdr:nvSpPr>
      <xdr:spPr>
        <a:xfrm rot="21443845" flipH="1">
          <a:off x="2228850" y="20031075"/>
          <a:ext cx="190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285750</xdr:colOff>
      <xdr:row>109</xdr:row>
      <xdr:rowOff>19050</xdr:rowOff>
    </xdr:from>
    <xdr:ext cx="190500" cy="238125"/>
    <xdr:sp>
      <xdr:nvSpPr>
        <xdr:cNvPr id="646" name="TextBox 457"/>
        <xdr:cNvSpPr txBox="1">
          <a:spLocks noChangeArrowheads="1"/>
        </xdr:cNvSpPr>
      </xdr:nvSpPr>
      <xdr:spPr>
        <a:xfrm>
          <a:off x="2114550" y="204311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6</xdr:col>
      <xdr:colOff>19050</xdr:colOff>
      <xdr:row>105</xdr:row>
      <xdr:rowOff>114300</xdr:rowOff>
    </xdr:from>
    <xdr:ext cx="190500" cy="228600"/>
    <xdr:sp>
      <xdr:nvSpPr>
        <xdr:cNvPr id="647" name="TextBox 458"/>
        <xdr:cNvSpPr txBox="1">
          <a:spLocks noChangeArrowheads="1"/>
        </xdr:cNvSpPr>
      </xdr:nvSpPr>
      <xdr:spPr>
        <a:xfrm>
          <a:off x="2152650" y="198786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6</xdr:col>
      <xdr:colOff>9525</xdr:colOff>
      <xdr:row>106</xdr:row>
      <xdr:rowOff>104775</xdr:rowOff>
    </xdr:from>
    <xdr:to>
      <xdr:col>6</xdr:col>
      <xdr:colOff>247650</xdr:colOff>
      <xdr:row>107</xdr:row>
      <xdr:rowOff>133350</xdr:rowOff>
    </xdr:to>
    <xdr:sp>
      <xdr:nvSpPr>
        <xdr:cNvPr id="648" name="Line 460"/>
        <xdr:cNvSpPr>
          <a:spLocks/>
        </xdr:cNvSpPr>
      </xdr:nvSpPr>
      <xdr:spPr>
        <a:xfrm rot="10620943" flipH="1">
          <a:off x="2143125" y="20031075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123</xdr:row>
      <xdr:rowOff>152400</xdr:rowOff>
    </xdr:from>
    <xdr:to>
      <xdr:col>3</xdr:col>
      <xdr:colOff>0</xdr:colOff>
      <xdr:row>124</xdr:row>
      <xdr:rowOff>114300</xdr:rowOff>
    </xdr:to>
    <xdr:sp>
      <xdr:nvSpPr>
        <xdr:cNvPr id="649" name="Line 461"/>
        <xdr:cNvSpPr>
          <a:spLocks/>
        </xdr:cNvSpPr>
      </xdr:nvSpPr>
      <xdr:spPr>
        <a:xfrm flipH="1">
          <a:off x="914400" y="22831425"/>
          <a:ext cx="2000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200025</xdr:colOff>
      <xdr:row>125</xdr:row>
      <xdr:rowOff>0</xdr:rowOff>
    </xdr:from>
    <xdr:to>
      <xdr:col>3</xdr:col>
      <xdr:colOff>142875</xdr:colOff>
      <xdr:row>125</xdr:row>
      <xdr:rowOff>0</xdr:rowOff>
    </xdr:to>
    <xdr:sp>
      <xdr:nvSpPr>
        <xdr:cNvPr id="650" name="Line 462"/>
        <xdr:cNvSpPr>
          <a:spLocks/>
        </xdr:cNvSpPr>
      </xdr:nvSpPr>
      <xdr:spPr>
        <a:xfrm flipH="1">
          <a:off x="942975" y="230028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171450</xdr:colOff>
      <xdr:row>124</xdr:row>
      <xdr:rowOff>57150</xdr:rowOff>
    </xdr:from>
    <xdr:ext cx="190500" cy="238125"/>
    <xdr:sp>
      <xdr:nvSpPr>
        <xdr:cNvPr id="651" name="TextBox 463"/>
        <xdr:cNvSpPr txBox="1">
          <a:spLocks noChangeArrowheads="1"/>
        </xdr:cNvSpPr>
      </xdr:nvSpPr>
      <xdr:spPr>
        <a:xfrm>
          <a:off x="1285875" y="228981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2</xdr:col>
      <xdr:colOff>19050</xdr:colOff>
      <xdr:row>124</xdr:row>
      <xdr:rowOff>57150</xdr:rowOff>
    </xdr:from>
    <xdr:ext cx="190500" cy="238125"/>
    <xdr:sp>
      <xdr:nvSpPr>
        <xdr:cNvPr id="652" name="TextBox 464"/>
        <xdr:cNvSpPr txBox="1">
          <a:spLocks noChangeArrowheads="1"/>
        </xdr:cNvSpPr>
      </xdr:nvSpPr>
      <xdr:spPr>
        <a:xfrm>
          <a:off x="762000" y="22898100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10</xdr:col>
      <xdr:colOff>9525</xdr:colOff>
      <xdr:row>39</xdr:row>
      <xdr:rowOff>9525</xdr:rowOff>
    </xdr:from>
    <xdr:to>
      <xdr:col>10</xdr:col>
      <xdr:colOff>9525</xdr:colOff>
      <xdr:row>42</xdr:row>
      <xdr:rowOff>0</xdr:rowOff>
    </xdr:to>
    <xdr:sp>
      <xdr:nvSpPr>
        <xdr:cNvPr id="653" name="Line 465"/>
        <xdr:cNvSpPr>
          <a:spLocks/>
        </xdr:cNvSpPr>
      </xdr:nvSpPr>
      <xdr:spPr>
        <a:xfrm>
          <a:off x="3390900" y="7248525"/>
          <a:ext cx="0" cy="47625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41</xdr:row>
      <xdr:rowOff>152400</xdr:rowOff>
    </xdr:from>
    <xdr:to>
      <xdr:col>12</xdr:col>
      <xdr:colOff>9525</xdr:colOff>
      <xdr:row>41</xdr:row>
      <xdr:rowOff>152400</xdr:rowOff>
    </xdr:to>
    <xdr:sp>
      <xdr:nvSpPr>
        <xdr:cNvPr id="654" name="Line 467"/>
        <xdr:cNvSpPr>
          <a:spLocks/>
        </xdr:cNvSpPr>
      </xdr:nvSpPr>
      <xdr:spPr>
        <a:xfrm>
          <a:off x="3390900" y="7715250"/>
          <a:ext cx="6286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39</xdr:row>
      <xdr:rowOff>152400</xdr:rowOff>
    </xdr:from>
    <xdr:to>
      <xdr:col>11</xdr:col>
      <xdr:colOff>228600</xdr:colOff>
      <xdr:row>42</xdr:row>
      <xdr:rowOff>0</xdr:rowOff>
    </xdr:to>
    <xdr:sp>
      <xdr:nvSpPr>
        <xdr:cNvPr id="655" name="Line 468"/>
        <xdr:cNvSpPr>
          <a:spLocks/>
        </xdr:cNvSpPr>
      </xdr:nvSpPr>
      <xdr:spPr>
        <a:xfrm flipV="1">
          <a:off x="3400425" y="7391400"/>
          <a:ext cx="523875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62</xdr:row>
      <xdr:rowOff>180975</xdr:rowOff>
    </xdr:from>
    <xdr:to>
      <xdr:col>8</xdr:col>
      <xdr:colOff>0</xdr:colOff>
      <xdr:row>62</xdr:row>
      <xdr:rowOff>180975</xdr:rowOff>
    </xdr:to>
    <xdr:sp>
      <xdr:nvSpPr>
        <xdr:cNvPr id="656" name="Line 469"/>
        <xdr:cNvSpPr>
          <a:spLocks/>
        </xdr:cNvSpPr>
      </xdr:nvSpPr>
      <xdr:spPr>
        <a:xfrm flipH="1">
          <a:off x="2209800" y="11811000"/>
          <a:ext cx="542925" cy="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59</xdr:row>
      <xdr:rowOff>190500</xdr:rowOff>
    </xdr:from>
    <xdr:to>
      <xdr:col>8</xdr:col>
      <xdr:colOff>9525</xdr:colOff>
      <xdr:row>62</xdr:row>
      <xdr:rowOff>180975</xdr:rowOff>
    </xdr:to>
    <xdr:sp>
      <xdr:nvSpPr>
        <xdr:cNvPr id="657" name="Line 470"/>
        <xdr:cNvSpPr>
          <a:spLocks/>
        </xdr:cNvSpPr>
      </xdr:nvSpPr>
      <xdr:spPr>
        <a:xfrm flipV="1">
          <a:off x="2762250" y="11220450"/>
          <a:ext cx="0" cy="59055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61</xdr:row>
      <xdr:rowOff>9525</xdr:rowOff>
    </xdr:from>
    <xdr:to>
      <xdr:col>10</xdr:col>
      <xdr:colOff>38100</xdr:colOff>
      <xdr:row>62</xdr:row>
      <xdr:rowOff>180975</xdr:rowOff>
    </xdr:to>
    <xdr:sp>
      <xdr:nvSpPr>
        <xdr:cNvPr id="658" name="Line 471"/>
        <xdr:cNvSpPr>
          <a:spLocks/>
        </xdr:cNvSpPr>
      </xdr:nvSpPr>
      <xdr:spPr>
        <a:xfrm flipV="1">
          <a:off x="2762250" y="11439525"/>
          <a:ext cx="657225" cy="371475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72</xdr:row>
      <xdr:rowOff>9525</xdr:rowOff>
    </xdr:from>
    <xdr:to>
      <xdr:col>27</xdr:col>
      <xdr:colOff>38100</xdr:colOff>
      <xdr:row>72</xdr:row>
      <xdr:rowOff>9525</xdr:rowOff>
    </xdr:to>
    <xdr:sp>
      <xdr:nvSpPr>
        <xdr:cNvPr id="659" name="Line 472"/>
        <xdr:cNvSpPr>
          <a:spLocks/>
        </xdr:cNvSpPr>
      </xdr:nvSpPr>
      <xdr:spPr>
        <a:xfrm>
          <a:off x="8210550" y="13639800"/>
          <a:ext cx="666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85725</xdr:colOff>
      <xdr:row>72</xdr:row>
      <xdr:rowOff>9525</xdr:rowOff>
    </xdr:from>
    <xdr:to>
      <xdr:col>25</xdr:col>
      <xdr:colOff>9525</xdr:colOff>
      <xdr:row>74</xdr:row>
      <xdr:rowOff>0</xdr:rowOff>
    </xdr:to>
    <xdr:sp>
      <xdr:nvSpPr>
        <xdr:cNvPr id="660" name="Line 473"/>
        <xdr:cNvSpPr>
          <a:spLocks/>
        </xdr:cNvSpPr>
      </xdr:nvSpPr>
      <xdr:spPr>
        <a:xfrm flipH="1">
          <a:off x="7667625" y="13639800"/>
          <a:ext cx="552450" cy="390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69</xdr:row>
      <xdr:rowOff>85725</xdr:rowOff>
    </xdr:from>
    <xdr:to>
      <xdr:col>25</xdr:col>
      <xdr:colOff>9525</xdr:colOff>
      <xdr:row>72</xdr:row>
      <xdr:rowOff>19050</xdr:rowOff>
    </xdr:to>
    <xdr:sp>
      <xdr:nvSpPr>
        <xdr:cNvPr id="661" name="Line 474"/>
        <xdr:cNvSpPr>
          <a:spLocks/>
        </xdr:cNvSpPr>
      </xdr:nvSpPr>
      <xdr:spPr>
        <a:xfrm flipV="1">
          <a:off x="8220075" y="13115925"/>
          <a:ext cx="0" cy="533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247650</xdr:colOff>
      <xdr:row>72</xdr:row>
      <xdr:rowOff>95250</xdr:rowOff>
    </xdr:from>
    <xdr:to>
      <xdr:col>25</xdr:col>
      <xdr:colOff>38100</xdr:colOff>
      <xdr:row>72</xdr:row>
      <xdr:rowOff>180975</xdr:rowOff>
    </xdr:to>
    <xdr:grpSp>
      <xdr:nvGrpSpPr>
        <xdr:cNvPr id="662" name="Group 480"/>
        <xdr:cNvGrpSpPr>
          <a:grpSpLocks/>
        </xdr:cNvGrpSpPr>
      </xdr:nvGrpSpPr>
      <xdr:grpSpPr>
        <a:xfrm rot="14240232">
          <a:off x="7829550" y="13725525"/>
          <a:ext cx="419100" cy="85725"/>
          <a:chOff x="113" y="606"/>
          <a:chExt cx="9" cy="44"/>
        </a:xfrm>
        <a:solidFill>
          <a:srgbClr val="FFFFFF"/>
        </a:solidFill>
      </xdr:grpSpPr>
      <xdr:sp>
        <xdr:nvSpPr>
          <xdr:cNvPr id="663" name="Oval 481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4" name="Oval 482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9525</xdr:colOff>
      <xdr:row>73</xdr:row>
      <xdr:rowOff>19050</xdr:rowOff>
    </xdr:from>
    <xdr:to>
      <xdr:col>24</xdr:col>
      <xdr:colOff>257175</xdr:colOff>
      <xdr:row>73</xdr:row>
      <xdr:rowOff>19050</xdr:rowOff>
    </xdr:to>
    <xdr:sp>
      <xdr:nvSpPr>
        <xdr:cNvPr id="665" name="Line 483"/>
        <xdr:cNvSpPr>
          <a:spLocks/>
        </xdr:cNvSpPr>
      </xdr:nvSpPr>
      <xdr:spPr>
        <a:xfrm flipV="1">
          <a:off x="7905750" y="138493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137</xdr:row>
      <xdr:rowOff>57150</xdr:rowOff>
    </xdr:from>
    <xdr:to>
      <xdr:col>25</xdr:col>
      <xdr:colOff>47625</xdr:colOff>
      <xdr:row>142</xdr:row>
      <xdr:rowOff>38100</xdr:rowOff>
    </xdr:to>
    <xdr:sp>
      <xdr:nvSpPr>
        <xdr:cNvPr id="666" name="Line 484"/>
        <xdr:cNvSpPr>
          <a:spLocks/>
        </xdr:cNvSpPr>
      </xdr:nvSpPr>
      <xdr:spPr>
        <a:xfrm>
          <a:off x="8248650" y="25079325"/>
          <a:ext cx="9525" cy="790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123825</xdr:colOff>
      <xdr:row>72</xdr:row>
      <xdr:rowOff>0</xdr:rowOff>
    </xdr:from>
    <xdr:to>
      <xdr:col>24</xdr:col>
      <xdr:colOff>123825</xdr:colOff>
      <xdr:row>73</xdr:row>
      <xdr:rowOff>161925</xdr:rowOff>
    </xdr:to>
    <xdr:sp>
      <xdr:nvSpPr>
        <xdr:cNvPr id="667" name="Line 486"/>
        <xdr:cNvSpPr>
          <a:spLocks/>
        </xdr:cNvSpPr>
      </xdr:nvSpPr>
      <xdr:spPr>
        <a:xfrm>
          <a:off x="8020050" y="1363027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295275</xdr:colOff>
      <xdr:row>90</xdr:row>
      <xdr:rowOff>9525</xdr:rowOff>
    </xdr:from>
    <xdr:to>
      <xdr:col>25</xdr:col>
      <xdr:colOff>9525</xdr:colOff>
      <xdr:row>92</xdr:row>
      <xdr:rowOff>9525</xdr:rowOff>
    </xdr:to>
    <xdr:sp>
      <xdr:nvSpPr>
        <xdr:cNvPr id="668" name="Line 487"/>
        <xdr:cNvSpPr>
          <a:spLocks/>
        </xdr:cNvSpPr>
      </xdr:nvSpPr>
      <xdr:spPr>
        <a:xfrm flipH="1">
          <a:off x="7562850" y="16964025"/>
          <a:ext cx="657225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86</xdr:row>
      <xdr:rowOff>95250</xdr:rowOff>
    </xdr:from>
    <xdr:to>
      <xdr:col>25</xdr:col>
      <xdr:colOff>0</xdr:colOff>
      <xdr:row>90</xdr:row>
      <xdr:rowOff>0</xdr:rowOff>
    </xdr:to>
    <xdr:sp>
      <xdr:nvSpPr>
        <xdr:cNvPr id="669" name="Line 488"/>
        <xdr:cNvSpPr>
          <a:spLocks/>
        </xdr:cNvSpPr>
      </xdr:nvSpPr>
      <xdr:spPr>
        <a:xfrm flipV="1">
          <a:off x="8210550" y="16249650"/>
          <a:ext cx="0" cy="704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171450</xdr:colOff>
      <xdr:row>90</xdr:row>
      <xdr:rowOff>9525</xdr:rowOff>
    </xdr:from>
    <xdr:to>
      <xdr:col>25</xdr:col>
      <xdr:colOff>9525</xdr:colOff>
      <xdr:row>90</xdr:row>
      <xdr:rowOff>9525</xdr:rowOff>
    </xdr:to>
    <xdr:sp>
      <xdr:nvSpPr>
        <xdr:cNvPr id="670" name="Line 489"/>
        <xdr:cNvSpPr>
          <a:spLocks/>
        </xdr:cNvSpPr>
      </xdr:nvSpPr>
      <xdr:spPr>
        <a:xfrm flipH="1">
          <a:off x="7439025" y="16964025"/>
          <a:ext cx="7810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89</xdr:row>
      <xdr:rowOff>142875</xdr:rowOff>
    </xdr:from>
    <xdr:to>
      <xdr:col>24</xdr:col>
      <xdr:colOff>304800</xdr:colOff>
      <xdr:row>90</xdr:row>
      <xdr:rowOff>76200</xdr:rowOff>
    </xdr:to>
    <xdr:grpSp>
      <xdr:nvGrpSpPr>
        <xdr:cNvPr id="671" name="Group 490"/>
        <xdr:cNvGrpSpPr>
          <a:grpSpLocks/>
        </xdr:cNvGrpSpPr>
      </xdr:nvGrpSpPr>
      <xdr:grpSpPr>
        <a:xfrm rot="16226055">
          <a:off x="7781925" y="16897350"/>
          <a:ext cx="419100" cy="133350"/>
          <a:chOff x="113" y="606"/>
          <a:chExt cx="9" cy="44"/>
        </a:xfrm>
        <a:solidFill>
          <a:srgbClr val="FFFFFF"/>
        </a:solidFill>
      </xdr:grpSpPr>
      <xdr:sp>
        <xdr:nvSpPr>
          <xdr:cNvPr id="672" name="Oval 491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3" name="Oval 492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28575</xdr:colOff>
      <xdr:row>90</xdr:row>
      <xdr:rowOff>28575</xdr:rowOff>
    </xdr:from>
    <xdr:to>
      <xdr:col>23</xdr:col>
      <xdr:colOff>266700</xdr:colOff>
      <xdr:row>90</xdr:row>
      <xdr:rowOff>190500</xdr:rowOff>
    </xdr:to>
    <xdr:sp>
      <xdr:nvSpPr>
        <xdr:cNvPr id="674" name="Line 493"/>
        <xdr:cNvSpPr>
          <a:spLocks/>
        </xdr:cNvSpPr>
      </xdr:nvSpPr>
      <xdr:spPr>
        <a:xfrm flipH="1">
          <a:off x="7610475" y="16983075"/>
          <a:ext cx="2381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76200</xdr:colOff>
      <xdr:row>89</xdr:row>
      <xdr:rowOff>9525</xdr:rowOff>
    </xdr:from>
    <xdr:to>
      <xdr:col>24</xdr:col>
      <xdr:colOff>76200</xdr:colOff>
      <xdr:row>91</xdr:row>
      <xdr:rowOff>19050</xdr:rowOff>
    </xdr:to>
    <xdr:sp>
      <xdr:nvSpPr>
        <xdr:cNvPr id="675" name="Line 494"/>
        <xdr:cNvSpPr>
          <a:spLocks/>
        </xdr:cNvSpPr>
      </xdr:nvSpPr>
      <xdr:spPr>
        <a:xfrm flipV="1">
          <a:off x="7972425" y="167640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100</xdr:row>
      <xdr:rowOff>0</xdr:rowOff>
    </xdr:from>
    <xdr:to>
      <xdr:col>25</xdr:col>
      <xdr:colOff>0</xdr:colOff>
      <xdr:row>102</xdr:row>
      <xdr:rowOff>0</xdr:rowOff>
    </xdr:to>
    <xdr:sp>
      <xdr:nvSpPr>
        <xdr:cNvPr id="676" name="Line 495"/>
        <xdr:cNvSpPr>
          <a:spLocks/>
        </xdr:cNvSpPr>
      </xdr:nvSpPr>
      <xdr:spPr>
        <a:xfrm flipH="1">
          <a:off x="7581900" y="18916650"/>
          <a:ext cx="628650" cy="361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97</xdr:row>
      <xdr:rowOff>66675</xdr:rowOff>
    </xdr:from>
    <xdr:to>
      <xdr:col>25</xdr:col>
      <xdr:colOff>9525</xdr:colOff>
      <xdr:row>100</xdr:row>
      <xdr:rowOff>9525</xdr:rowOff>
    </xdr:to>
    <xdr:sp>
      <xdr:nvSpPr>
        <xdr:cNvPr id="677" name="Line 496"/>
        <xdr:cNvSpPr>
          <a:spLocks/>
        </xdr:cNvSpPr>
      </xdr:nvSpPr>
      <xdr:spPr>
        <a:xfrm flipV="1">
          <a:off x="8220075" y="18383250"/>
          <a:ext cx="0" cy="5429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100</xdr:row>
      <xdr:rowOff>0</xdr:rowOff>
    </xdr:from>
    <xdr:to>
      <xdr:col>25</xdr:col>
      <xdr:colOff>19050</xdr:colOff>
      <xdr:row>100</xdr:row>
      <xdr:rowOff>0</xdr:rowOff>
    </xdr:to>
    <xdr:sp>
      <xdr:nvSpPr>
        <xdr:cNvPr id="678" name="Line 497"/>
        <xdr:cNvSpPr>
          <a:spLocks/>
        </xdr:cNvSpPr>
      </xdr:nvSpPr>
      <xdr:spPr>
        <a:xfrm flipH="1">
          <a:off x="7419975" y="18916650"/>
          <a:ext cx="809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62</xdr:row>
      <xdr:rowOff>47625</xdr:rowOff>
    </xdr:from>
    <xdr:to>
      <xdr:col>24</xdr:col>
      <xdr:colOff>228600</xdr:colOff>
      <xdr:row>69</xdr:row>
      <xdr:rowOff>161925</xdr:rowOff>
    </xdr:to>
    <xdr:sp>
      <xdr:nvSpPr>
        <xdr:cNvPr id="679" name="Line 498"/>
        <xdr:cNvSpPr>
          <a:spLocks/>
        </xdr:cNvSpPr>
      </xdr:nvSpPr>
      <xdr:spPr>
        <a:xfrm>
          <a:off x="1600200" y="11677650"/>
          <a:ext cx="6524625" cy="1514475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285750</xdr:colOff>
      <xdr:row>97</xdr:row>
      <xdr:rowOff>190500</xdr:rowOff>
    </xdr:from>
    <xdr:to>
      <xdr:col>25</xdr:col>
      <xdr:colOff>57150</xdr:colOff>
      <xdr:row>100</xdr:row>
      <xdr:rowOff>9525</xdr:rowOff>
    </xdr:to>
    <xdr:grpSp>
      <xdr:nvGrpSpPr>
        <xdr:cNvPr id="680" name="Group 504"/>
        <xdr:cNvGrpSpPr>
          <a:grpSpLocks/>
        </xdr:cNvGrpSpPr>
      </xdr:nvGrpSpPr>
      <xdr:grpSpPr>
        <a:xfrm rot="21477473">
          <a:off x="8181975" y="18507075"/>
          <a:ext cx="85725" cy="419100"/>
          <a:chOff x="113" y="606"/>
          <a:chExt cx="9" cy="44"/>
        </a:xfrm>
        <a:solidFill>
          <a:srgbClr val="FFFFFF"/>
        </a:solidFill>
      </xdr:grpSpPr>
      <xdr:sp>
        <xdr:nvSpPr>
          <xdr:cNvPr id="681" name="Oval 505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Oval 506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76200</xdr:colOff>
      <xdr:row>98</xdr:row>
      <xdr:rowOff>57150</xdr:rowOff>
    </xdr:from>
    <xdr:to>
      <xdr:col>25</xdr:col>
      <xdr:colOff>9525</xdr:colOff>
      <xdr:row>99</xdr:row>
      <xdr:rowOff>0</xdr:rowOff>
    </xdr:to>
    <xdr:sp>
      <xdr:nvSpPr>
        <xdr:cNvPr id="683" name="Line 507"/>
        <xdr:cNvSpPr>
          <a:spLocks/>
        </xdr:cNvSpPr>
      </xdr:nvSpPr>
      <xdr:spPr>
        <a:xfrm flipH="1">
          <a:off x="7972425" y="18573750"/>
          <a:ext cx="2476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200025</xdr:colOff>
      <xdr:row>99</xdr:row>
      <xdr:rowOff>57150</xdr:rowOff>
    </xdr:from>
    <xdr:to>
      <xdr:col>25</xdr:col>
      <xdr:colOff>209550</xdr:colOff>
      <xdr:row>99</xdr:row>
      <xdr:rowOff>57150</xdr:rowOff>
    </xdr:to>
    <xdr:sp>
      <xdr:nvSpPr>
        <xdr:cNvPr id="684" name="Line 508"/>
        <xdr:cNvSpPr>
          <a:spLocks/>
        </xdr:cNvSpPr>
      </xdr:nvSpPr>
      <xdr:spPr>
        <a:xfrm>
          <a:off x="8096250" y="187737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304800</xdr:colOff>
      <xdr:row>108</xdr:row>
      <xdr:rowOff>9525</xdr:rowOff>
    </xdr:from>
    <xdr:to>
      <xdr:col>25</xdr:col>
      <xdr:colOff>9525</xdr:colOff>
      <xdr:row>108</xdr:row>
      <xdr:rowOff>9525</xdr:rowOff>
    </xdr:to>
    <xdr:sp>
      <xdr:nvSpPr>
        <xdr:cNvPr id="685" name="Line 509"/>
        <xdr:cNvSpPr>
          <a:spLocks/>
        </xdr:cNvSpPr>
      </xdr:nvSpPr>
      <xdr:spPr>
        <a:xfrm flipH="1">
          <a:off x="7572375" y="20259675"/>
          <a:ext cx="647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104</xdr:row>
      <xdr:rowOff>66675</xdr:rowOff>
    </xdr:from>
    <xdr:to>
      <xdr:col>25</xdr:col>
      <xdr:colOff>9525</xdr:colOff>
      <xdr:row>108</xdr:row>
      <xdr:rowOff>0</xdr:rowOff>
    </xdr:to>
    <xdr:sp>
      <xdr:nvSpPr>
        <xdr:cNvPr id="686" name="Line 510"/>
        <xdr:cNvSpPr>
          <a:spLocks/>
        </xdr:cNvSpPr>
      </xdr:nvSpPr>
      <xdr:spPr>
        <a:xfrm flipV="1">
          <a:off x="8220075" y="19669125"/>
          <a:ext cx="0" cy="581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105</xdr:row>
      <xdr:rowOff>85725</xdr:rowOff>
    </xdr:from>
    <xdr:to>
      <xdr:col>26</xdr:col>
      <xdr:colOff>85725</xdr:colOff>
      <xdr:row>108</xdr:row>
      <xdr:rowOff>9525</xdr:rowOff>
    </xdr:to>
    <xdr:sp>
      <xdr:nvSpPr>
        <xdr:cNvPr id="687" name="Line 511"/>
        <xdr:cNvSpPr>
          <a:spLocks/>
        </xdr:cNvSpPr>
      </xdr:nvSpPr>
      <xdr:spPr>
        <a:xfrm flipV="1">
          <a:off x="8210550" y="19850100"/>
          <a:ext cx="400050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266700</xdr:colOff>
      <xdr:row>105</xdr:row>
      <xdr:rowOff>47625</xdr:rowOff>
    </xdr:from>
    <xdr:to>
      <xdr:col>25</xdr:col>
      <xdr:colOff>38100</xdr:colOff>
      <xdr:row>107</xdr:row>
      <xdr:rowOff>142875</xdr:rowOff>
    </xdr:to>
    <xdr:grpSp>
      <xdr:nvGrpSpPr>
        <xdr:cNvPr id="688" name="Group 512"/>
        <xdr:cNvGrpSpPr>
          <a:grpSpLocks/>
        </xdr:cNvGrpSpPr>
      </xdr:nvGrpSpPr>
      <xdr:grpSpPr>
        <a:xfrm rot="2732">
          <a:off x="8162925" y="19812000"/>
          <a:ext cx="85725" cy="419100"/>
          <a:chOff x="113" y="606"/>
          <a:chExt cx="9" cy="44"/>
        </a:xfrm>
        <a:solidFill>
          <a:srgbClr val="FFFFFF"/>
        </a:solidFill>
      </xdr:grpSpPr>
      <xdr:sp>
        <xdr:nvSpPr>
          <xdr:cNvPr id="689" name="Oval 513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514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0</xdr:colOff>
      <xdr:row>105</xdr:row>
      <xdr:rowOff>133350</xdr:rowOff>
    </xdr:from>
    <xdr:to>
      <xdr:col>24</xdr:col>
      <xdr:colOff>304800</xdr:colOff>
      <xdr:row>105</xdr:row>
      <xdr:rowOff>133350</xdr:rowOff>
    </xdr:to>
    <xdr:sp>
      <xdr:nvSpPr>
        <xdr:cNvPr id="691" name="Line 515"/>
        <xdr:cNvSpPr>
          <a:spLocks/>
        </xdr:cNvSpPr>
      </xdr:nvSpPr>
      <xdr:spPr>
        <a:xfrm flipH="1">
          <a:off x="7896225" y="198977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228600</xdr:colOff>
      <xdr:row>106</xdr:row>
      <xdr:rowOff>0</xdr:rowOff>
    </xdr:from>
    <xdr:to>
      <xdr:col>25</xdr:col>
      <xdr:colOff>133350</xdr:colOff>
      <xdr:row>107</xdr:row>
      <xdr:rowOff>38100</xdr:rowOff>
    </xdr:to>
    <xdr:sp>
      <xdr:nvSpPr>
        <xdr:cNvPr id="692" name="Line 516"/>
        <xdr:cNvSpPr>
          <a:spLocks/>
        </xdr:cNvSpPr>
      </xdr:nvSpPr>
      <xdr:spPr>
        <a:xfrm flipV="1">
          <a:off x="8124825" y="19926300"/>
          <a:ext cx="219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108</xdr:row>
      <xdr:rowOff>142875</xdr:rowOff>
    </xdr:from>
    <xdr:to>
      <xdr:col>27</xdr:col>
      <xdr:colOff>266700</xdr:colOff>
      <xdr:row>122</xdr:row>
      <xdr:rowOff>9525</xdr:rowOff>
    </xdr:to>
    <xdr:sp>
      <xdr:nvSpPr>
        <xdr:cNvPr id="693" name="Line 517"/>
        <xdr:cNvSpPr>
          <a:spLocks/>
        </xdr:cNvSpPr>
      </xdr:nvSpPr>
      <xdr:spPr>
        <a:xfrm flipH="1">
          <a:off x="8220075" y="20393025"/>
          <a:ext cx="885825" cy="213360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105</xdr:row>
      <xdr:rowOff>19050</xdr:rowOff>
    </xdr:from>
    <xdr:to>
      <xdr:col>28</xdr:col>
      <xdr:colOff>190500</xdr:colOff>
      <xdr:row>108</xdr:row>
      <xdr:rowOff>9525</xdr:rowOff>
    </xdr:to>
    <xdr:sp>
      <xdr:nvSpPr>
        <xdr:cNvPr id="694" name="Line 518"/>
        <xdr:cNvSpPr>
          <a:spLocks/>
        </xdr:cNvSpPr>
      </xdr:nvSpPr>
      <xdr:spPr>
        <a:xfrm flipV="1">
          <a:off x="8848725" y="19783425"/>
          <a:ext cx="495300" cy="476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108</xdr:row>
      <xdr:rowOff>9525</xdr:rowOff>
    </xdr:from>
    <xdr:to>
      <xdr:col>28</xdr:col>
      <xdr:colOff>285750</xdr:colOff>
      <xdr:row>108</xdr:row>
      <xdr:rowOff>9525</xdr:rowOff>
    </xdr:to>
    <xdr:sp>
      <xdr:nvSpPr>
        <xdr:cNvPr id="695" name="Line 519"/>
        <xdr:cNvSpPr>
          <a:spLocks/>
        </xdr:cNvSpPr>
      </xdr:nvSpPr>
      <xdr:spPr>
        <a:xfrm flipV="1">
          <a:off x="8848725" y="20259675"/>
          <a:ext cx="590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103</xdr:row>
      <xdr:rowOff>28575</xdr:rowOff>
    </xdr:from>
    <xdr:to>
      <xdr:col>27</xdr:col>
      <xdr:colOff>0</xdr:colOff>
      <xdr:row>108</xdr:row>
      <xdr:rowOff>19050</xdr:rowOff>
    </xdr:to>
    <xdr:sp>
      <xdr:nvSpPr>
        <xdr:cNvPr id="696" name="Line 520"/>
        <xdr:cNvSpPr>
          <a:spLocks/>
        </xdr:cNvSpPr>
      </xdr:nvSpPr>
      <xdr:spPr>
        <a:xfrm flipV="1">
          <a:off x="8839200" y="19469100"/>
          <a:ext cx="0" cy="8001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285750</xdr:colOff>
      <xdr:row>105</xdr:row>
      <xdr:rowOff>66675</xdr:rowOff>
    </xdr:from>
    <xdr:to>
      <xdr:col>27</xdr:col>
      <xdr:colOff>57150</xdr:colOff>
      <xdr:row>108</xdr:row>
      <xdr:rowOff>0</xdr:rowOff>
    </xdr:to>
    <xdr:grpSp>
      <xdr:nvGrpSpPr>
        <xdr:cNvPr id="697" name="Group 521"/>
        <xdr:cNvGrpSpPr>
          <a:grpSpLocks/>
        </xdr:cNvGrpSpPr>
      </xdr:nvGrpSpPr>
      <xdr:grpSpPr>
        <a:xfrm rot="26846">
          <a:off x="8810625" y="19831050"/>
          <a:ext cx="85725" cy="419100"/>
          <a:chOff x="113" y="606"/>
          <a:chExt cx="9" cy="44"/>
        </a:xfrm>
        <a:solidFill>
          <a:srgbClr val="FFFFFF"/>
        </a:solidFill>
      </xdr:grpSpPr>
      <xdr:sp>
        <xdr:nvSpPr>
          <xdr:cNvPr id="698" name="Oval 522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523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161925</xdr:colOff>
      <xdr:row>106</xdr:row>
      <xdr:rowOff>104775</xdr:rowOff>
    </xdr:from>
    <xdr:to>
      <xdr:col>27</xdr:col>
      <xdr:colOff>238125</xdr:colOff>
      <xdr:row>106</xdr:row>
      <xdr:rowOff>104775</xdr:rowOff>
    </xdr:to>
    <xdr:sp>
      <xdr:nvSpPr>
        <xdr:cNvPr id="700" name="Line 524"/>
        <xdr:cNvSpPr>
          <a:spLocks/>
        </xdr:cNvSpPr>
      </xdr:nvSpPr>
      <xdr:spPr>
        <a:xfrm flipH="1">
          <a:off x="8686800" y="200310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38100</xdr:colOff>
      <xdr:row>104</xdr:row>
      <xdr:rowOff>104775</xdr:rowOff>
    </xdr:from>
    <xdr:to>
      <xdr:col>27</xdr:col>
      <xdr:colOff>257175</xdr:colOff>
      <xdr:row>105</xdr:row>
      <xdr:rowOff>142875</xdr:rowOff>
    </xdr:to>
    <xdr:sp>
      <xdr:nvSpPr>
        <xdr:cNvPr id="701" name="Line 525"/>
        <xdr:cNvSpPr>
          <a:spLocks/>
        </xdr:cNvSpPr>
      </xdr:nvSpPr>
      <xdr:spPr>
        <a:xfrm rot="235872" flipV="1">
          <a:off x="8877300" y="19707225"/>
          <a:ext cx="219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276225</xdr:colOff>
      <xdr:row>126</xdr:row>
      <xdr:rowOff>0</xdr:rowOff>
    </xdr:from>
    <xdr:to>
      <xdr:col>25</xdr:col>
      <xdr:colOff>0</xdr:colOff>
      <xdr:row>126</xdr:row>
      <xdr:rowOff>0</xdr:rowOff>
    </xdr:to>
    <xdr:sp>
      <xdr:nvSpPr>
        <xdr:cNvPr id="702" name="Line 526"/>
        <xdr:cNvSpPr>
          <a:spLocks/>
        </xdr:cNvSpPr>
      </xdr:nvSpPr>
      <xdr:spPr>
        <a:xfrm flipH="1">
          <a:off x="7543800" y="23164800"/>
          <a:ext cx="666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122</xdr:row>
      <xdr:rowOff>114300</xdr:rowOff>
    </xdr:from>
    <xdr:to>
      <xdr:col>25</xdr:col>
      <xdr:colOff>9525</xdr:colOff>
      <xdr:row>126</xdr:row>
      <xdr:rowOff>0</xdr:rowOff>
    </xdr:to>
    <xdr:sp>
      <xdr:nvSpPr>
        <xdr:cNvPr id="703" name="Line 527"/>
        <xdr:cNvSpPr>
          <a:spLocks/>
        </xdr:cNvSpPr>
      </xdr:nvSpPr>
      <xdr:spPr>
        <a:xfrm flipV="1">
          <a:off x="8220075" y="22631400"/>
          <a:ext cx="0" cy="5334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247650</xdr:colOff>
      <xdr:row>125</xdr:row>
      <xdr:rowOff>152400</xdr:rowOff>
    </xdr:from>
    <xdr:to>
      <xdr:col>25</xdr:col>
      <xdr:colOff>0</xdr:colOff>
      <xdr:row>128</xdr:row>
      <xdr:rowOff>114300</xdr:rowOff>
    </xdr:to>
    <xdr:sp>
      <xdr:nvSpPr>
        <xdr:cNvPr id="704" name="Line 528"/>
        <xdr:cNvSpPr>
          <a:spLocks/>
        </xdr:cNvSpPr>
      </xdr:nvSpPr>
      <xdr:spPr>
        <a:xfrm flipH="1">
          <a:off x="7515225" y="23155275"/>
          <a:ext cx="695325" cy="447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147</xdr:row>
      <xdr:rowOff>0</xdr:rowOff>
    </xdr:from>
    <xdr:to>
      <xdr:col>27</xdr:col>
      <xdr:colOff>247650</xdr:colOff>
      <xdr:row>147</xdr:row>
      <xdr:rowOff>0</xdr:rowOff>
    </xdr:to>
    <xdr:sp>
      <xdr:nvSpPr>
        <xdr:cNvPr id="705" name="Line 529"/>
        <xdr:cNvSpPr>
          <a:spLocks/>
        </xdr:cNvSpPr>
      </xdr:nvSpPr>
      <xdr:spPr>
        <a:xfrm>
          <a:off x="8210550" y="26641425"/>
          <a:ext cx="8763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143</xdr:row>
      <xdr:rowOff>66675</xdr:rowOff>
    </xdr:from>
    <xdr:to>
      <xdr:col>25</xdr:col>
      <xdr:colOff>0</xdr:colOff>
      <xdr:row>146</xdr:row>
      <xdr:rowOff>142875</xdr:rowOff>
    </xdr:to>
    <xdr:sp>
      <xdr:nvSpPr>
        <xdr:cNvPr id="706" name="Line 530"/>
        <xdr:cNvSpPr>
          <a:spLocks/>
        </xdr:cNvSpPr>
      </xdr:nvSpPr>
      <xdr:spPr>
        <a:xfrm flipV="1">
          <a:off x="8210550" y="26060400"/>
          <a:ext cx="0" cy="561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144</xdr:row>
      <xdr:rowOff>0</xdr:rowOff>
    </xdr:from>
    <xdr:to>
      <xdr:col>27</xdr:col>
      <xdr:colOff>9525</xdr:colOff>
      <xdr:row>147</xdr:row>
      <xdr:rowOff>9525</xdr:rowOff>
    </xdr:to>
    <xdr:sp>
      <xdr:nvSpPr>
        <xdr:cNvPr id="707" name="Line 531"/>
        <xdr:cNvSpPr>
          <a:spLocks/>
        </xdr:cNvSpPr>
      </xdr:nvSpPr>
      <xdr:spPr>
        <a:xfrm flipV="1">
          <a:off x="8201025" y="26155650"/>
          <a:ext cx="647700" cy="495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190500</xdr:colOff>
      <xdr:row>89</xdr:row>
      <xdr:rowOff>190500</xdr:rowOff>
    </xdr:from>
    <xdr:to>
      <xdr:col>29</xdr:col>
      <xdr:colOff>19050</xdr:colOff>
      <xdr:row>91</xdr:row>
      <xdr:rowOff>180975</xdr:rowOff>
    </xdr:to>
    <xdr:sp>
      <xdr:nvSpPr>
        <xdr:cNvPr id="708" name="Line 532"/>
        <xdr:cNvSpPr>
          <a:spLocks/>
        </xdr:cNvSpPr>
      </xdr:nvSpPr>
      <xdr:spPr>
        <a:xfrm flipH="1">
          <a:off x="9029700" y="16944975"/>
          <a:ext cx="457200" cy="390525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19050</xdr:colOff>
      <xdr:row>86</xdr:row>
      <xdr:rowOff>0</xdr:rowOff>
    </xdr:from>
    <xdr:to>
      <xdr:col>29</xdr:col>
      <xdr:colOff>19050</xdr:colOff>
      <xdr:row>89</xdr:row>
      <xdr:rowOff>190500</xdr:rowOff>
    </xdr:to>
    <xdr:sp>
      <xdr:nvSpPr>
        <xdr:cNvPr id="709" name="Line 533"/>
        <xdr:cNvSpPr>
          <a:spLocks/>
        </xdr:cNvSpPr>
      </xdr:nvSpPr>
      <xdr:spPr>
        <a:xfrm flipV="1">
          <a:off x="9486900" y="16154400"/>
          <a:ext cx="0" cy="790575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257175</xdr:colOff>
      <xdr:row>89</xdr:row>
      <xdr:rowOff>190500</xdr:rowOff>
    </xdr:from>
    <xdr:to>
      <xdr:col>29</xdr:col>
      <xdr:colOff>19050</xdr:colOff>
      <xdr:row>89</xdr:row>
      <xdr:rowOff>190500</xdr:rowOff>
    </xdr:to>
    <xdr:sp>
      <xdr:nvSpPr>
        <xdr:cNvPr id="710" name="Line 534"/>
        <xdr:cNvSpPr>
          <a:spLocks/>
        </xdr:cNvSpPr>
      </xdr:nvSpPr>
      <xdr:spPr>
        <a:xfrm flipH="1">
          <a:off x="8467725" y="16944975"/>
          <a:ext cx="1019175" cy="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125</xdr:row>
      <xdr:rowOff>152400</xdr:rowOff>
    </xdr:from>
    <xdr:to>
      <xdr:col>31</xdr:col>
      <xdr:colOff>0</xdr:colOff>
      <xdr:row>128</xdr:row>
      <xdr:rowOff>19050</xdr:rowOff>
    </xdr:to>
    <xdr:sp>
      <xdr:nvSpPr>
        <xdr:cNvPr id="711" name="Line 535"/>
        <xdr:cNvSpPr>
          <a:spLocks/>
        </xdr:cNvSpPr>
      </xdr:nvSpPr>
      <xdr:spPr>
        <a:xfrm flipH="1">
          <a:off x="9696450" y="23155275"/>
          <a:ext cx="40005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121</xdr:row>
      <xdr:rowOff>0</xdr:rowOff>
    </xdr:from>
    <xdr:to>
      <xdr:col>31</xdr:col>
      <xdr:colOff>9525</xdr:colOff>
      <xdr:row>125</xdr:row>
      <xdr:rowOff>142875</xdr:rowOff>
    </xdr:to>
    <xdr:sp>
      <xdr:nvSpPr>
        <xdr:cNvPr id="712" name="Line 536"/>
        <xdr:cNvSpPr>
          <a:spLocks/>
        </xdr:cNvSpPr>
      </xdr:nvSpPr>
      <xdr:spPr>
        <a:xfrm flipV="1">
          <a:off x="10106025" y="22355175"/>
          <a:ext cx="0" cy="790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190500</xdr:colOff>
      <xdr:row>126</xdr:row>
      <xdr:rowOff>0</xdr:rowOff>
    </xdr:from>
    <xdr:to>
      <xdr:col>31</xdr:col>
      <xdr:colOff>9525</xdr:colOff>
      <xdr:row>126</xdr:row>
      <xdr:rowOff>0</xdr:rowOff>
    </xdr:to>
    <xdr:sp>
      <xdr:nvSpPr>
        <xdr:cNvPr id="713" name="Line 537"/>
        <xdr:cNvSpPr>
          <a:spLocks/>
        </xdr:cNvSpPr>
      </xdr:nvSpPr>
      <xdr:spPr>
        <a:xfrm flipH="1">
          <a:off x="9344025" y="23164800"/>
          <a:ext cx="762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66675</xdr:colOff>
      <xdr:row>102</xdr:row>
      <xdr:rowOff>57150</xdr:rowOff>
    </xdr:from>
    <xdr:to>
      <xdr:col>27</xdr:col>
      <xdr:colOff>180975</xdr:colOff>
      <xdr:row>103</xdr:row>
      <xdr:rowOff>104775</xdr:rowOff>
    </xdr:to>
    <xdr:sp>
      <xdr:nvSpPr>
        <xdr:cNvPr id="714" name="AutoShape 540"/>
        <xdr:cNvSpPr>
          <a:spLocks/>
        </xdr:cNvSpPr>
      </xdr:nvSpPr>
      <xdr:spPr>
        <a:xfrm>
          <a:off x="8277225" y="19335750"/>
          <a:ext cx="742950" cy="209550"/>
        </a:xfrm>
        <a:custGeom>
          <a:pathLst>
            <a:path h="22" w="78">
              <a:moveTo>
                <a:pt x="0" y="22"/>
              </a:moveTo>
              <a:cubicBezTo>
                <a:pt x="12" y="11"/>
                <a:pt x="25" y="0"/>
                <a:pt x="38" y="0"/>
              </a:cubicBezTo>
              <a:cubicBezTo>
                <a:pt x="51" y="0"/>
                <a:pt x="64" y="10"/>
                <a:pt x="78" y="21"/>
              </a:cubicBezTo>
            </a:path>
          </a:pathLst>
        </a:cu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304800</xdr:colOff>
      <xdr:row>99</xdr:row>
      <xdr:rowOff>190500</xdr:rowOff>
    </xdr:from>
    <xdr:to>
      <xdr:col>30</xdr:col>
      <xdr:colOff>9525</xdr:colOff>
      <xdr:row>99</xdr:row>
      <xdr:rowOff>190500</xdr:rowOff>
    </xdr:to>
    <xdr:sp>
      <xdr:nvSpPr>
        <xdr:cNvPr id="715" name="Line 541"/>
        <xdr:cNvSpPr>
          <a:spLocks/>
        </xdr:cNvSpPr>
      </xdr:nvSpPr>
      <xdr:spPr>
        <a:xfrm flipH="1">
          <a:off x="9144000" y="18907125"/>
          <a:ext cx="647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97</xdr:row>
      <xdr:rowOff>0</xdr:rowOff>
    </xdr:from>
    <xdr:to>
      <xdr:col>30</xdr:col>
      <xdr:colOff>9525</xdr:colOff>
      <xdr:row>99</xdr:row>
      <xdr:rowOff>180975</xdr:rowOff>
    </xdr:to>
    <xdr:sp>
      <xdr:nvSpPr>
        <xdr:cNvPr id="716" name="Line 542"/>
        <xdr:cNvSpPr>
          <a:spLocks/>
        </xdr:cNvSpPr>
      </xdr:nvSpPr>
      <xdr:spPr>
        <a:xfrm flipV="1">
          <a:off x="9791700" y="18316575"/>
          <a:ext cx="0" cy="581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97</xdr:row>
      <xdr:rowOff>180975</xdr:rowOff>
    </xdr:from>
    <xdr:to>
      <xdr:col>31</xdr:col>
      <xdr:colOff>123825</xdr:colOff>
      <xdr:row>99</xdr:row>
      <xdr:rowOff>190500</xdr:rowOff>
    </xdr:to>
    <xdr:sp>
      <xdr:nvSpPr>
        <xdr:cNvPr id="717" name="Line 543"/>
        <xdr:cNvSpPr>
          <a:spLocks/>
        </xdr:cNvSpPr>
      </xdr:nvSpPr>
      <xdr:spPr>
        <a:xfrm flipV="1">
          <a:off x="9782175" y="18497550"/>
          <a:ext cx="438150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266700</xdr:colOff>
      <xdr:row>97</xdr:row>
      <xdr:rowOff>142875</xdr:rowOff>
    </xdr:from>
    <xdr:to>
      <xdr:col>30</xdr:col>
      <xdr:colOff>38100</xdr:colOff>
      <xdr:row>99</xdr:row>
      <xdr:rowOff>161925</xdr:rowOff>
    </xdr:to>
    <xdr:grpSp>
      <xdr:nvGrpSpPr>
        <xdr:cNvPr id="718" name="Group 544"/>
        <xdr:cNvGrpSpPr>
          <a:grpSpLocks/>
        </xdr:cNvGrpSpPr>
      </xdr:nvGrpSpPr>
      <xdr:grpSpPr>
        <a:xfrm rot="2732">
          <a:off x="9734550" y="18459450"/>
          <a:ext cx="85725" cy="419100"/>
          <a:chOff x="113" y="606"/>
          <a:chExt cx="9" cy="44"/>
        </a:xfrm>
        <a:solidFill>
          <a:srgbClr val="FFFFFF"/>
        </a:solidFill>
      </xdr:grpSpPr>
      <xdr:sp>
        <xdr:nvSpPr>
          <xdr:cNvPr id="719" name="Oval 545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546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98</xdr:row>
      <xdr:rowOff>28575</xdr:rowOff>
    </xdr:from>
    <xdr:to>
      <xdr:col>29</xdr:col>
      <xdr:colOff>304800</xdr:colOff>
      <xdr:row>98</xdr:row>
      <xdr:rowOff>28575</xdr:rowOff>
    </xdr:to>
    <xdr:sp>
      <xdr:nvSpPr>
        <xdr:cNvPr id="721" name="Line 547"/>
        <xdr:cNvSpPr>
          <a:spLocks/>
        </xdr:cNvSpPr>
      </xdr:nvSpPr>
      <xdr:spPr>
        <a:xfrm flipH="1">
          <a:off x="9467850" y="185451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98</xdr:row>
      <xdr:rowOff>57150</xdr:rowOff>
    </xdr:from>
    <xdr:to>
      <xdr:col>30</xdr:col>
      <xdr:colOff>133350</xdr:colOff>
      <xdr:row>99</xdr:row>
      <xdr:rowOff>57150</xdr:rowOff>
    </xdr:to>
    <xdr:sp>
      <xdr:nvSpPr>
        <xdr:cNvPr id="722" name="Line 548"/>
        <xdr:cNvSpPr>
          <a:spLocks/>
        </xdr:cNvSpPr>
      </xdr:nvSpPr>
      <xdr:spPr>
        <a:xfrm flipV="1">
          <a:off x="9696450" y="18573750"/>
          <a:ext cx="2190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57</xdr:row>
      <xdr:rowOff>47625</xdr:rowOff>
    </xdr:from>
    <xdr:to>
      <xdr:col>2</xdr:col>
      <xdr:colOff>361950</xdr:colOff>
      <xdr:row>60</xdr:row>
      <xdr:rowOff>76200</xdr:rowOff>
    </xdr:to>
    <xdr:sp>
      <xdr:nvSpPr>
        <xdr:cNvPr id="723" name="AutoShape 556"/>
        <xdr:cNvSpPr>
          <a:spLocks/>
        </xdr:cNvSpPr>
      </xdr:nvSpPr>
      <xdr:spPr>
        <a:xfrm flipH="1">
          <a:off x="1009650" y="10677525"/>
          <a:ext cx="95250" cy="628650"/>
        </a:xfrm>
        <a:custGeom>
          <a:pathLst>
            <a:path h="55" w="64">
              <a:moveTo>
                <a:pt x="64" y="0"/>
              </a:moveTo>
              <a:cubicBezTo>
                <a:pt x="38" y="6"/>
                <a:pt x="12" y="13"/>
                <a:pt x="6" y="22"/>
              </a:cubicBezTo>
              <a:cubicBezTo>
                <a:pt x="0" y="31"/>
                <a:pt x="13" y="43"/>
                <a:pt x="26" y="55"/>
              </a:cubicBezTo>
            </a:path>
          </a:pathLst>
        </a:cu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125</xdr:row>
      <xdr:rowOff>104775</xdr:rowOff>
    </xdr:from>
    <xdr:to>
      <xdr:col>25</xdr:col>
      <xdr:colOff>0</xdr:colOff>
      <xdr:row>126</xdr:row>
      <xdr:rowOff>66675</xdr:rowOff>
    </xdr:to>
    <xdr:grpSp>
      <xdr:nvGrpSpPr>
        <xdr:cNvPr id="724" name="Group 557"/>
        <xdr:cNvGrpSpPr>
          <a:grpSpLocks/>
        </xdr:cNvGrpSpPr>
      </xdr:nvGrpSpPr>
      <xdr:grpSpPr>
        <a:xfrm rot="59302397">
          <a:off x="7791450" y="23107650"/>
          <a:ext cx="419100" cy="123825"/>
          <a:chOff x="113" y="606"/>
          <a:chExt cx="9" cy="44"/>
        </a:xfrm>
        <a:solidFill>
          <a:srgbClr val="FFFFFF"/>
        </a:solidFill>
      </xdr:grpSpPr>
      <xdr:sp>
        <xdr:nvSpPr>
          <xdr:cNvPr id="725" name="Oval 558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559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304800</xdr:colOff>
      <xdr:row>126</xdr:row>
      <xdr:rowOff>19050</xdr:rowOff>
    </xdr:from>
    <xdr:to>
      <xdr:col>23</xdr:col>
      <xdr:colOff>276225</xdr:colOff>
      <xdr:row>127</xdr:row>
      <xdr:rowOff>19050</xdr:rowOff>
    </xdr:to>
    <xdr:sp>
      <xdr:nvSpPr>
        <xdr:cNvPr id="727" name="Line 560"/>
        <xdr:cNvSpPr>
          <a:spLocks/>
        </xdr:cNvSpPr>
      </xdr:nvSpPr>
      <xdr:spPr>
        <a:xfrm flipH="1">
          <a:off x="7572375" y="23183850"/>
          <a:ext cx="2857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95250</xdr:colOff>
      <xdr:row>125</xdr:row>
      <xdr:rowOff>9525</xdr:rowOff>
    </xdr:from>
    <xdr:to>
      <xdr:col>24</xdr:col>
      <xdr:colOff>95250</xdr:colOff>
      <xdr:row>126</xdr:row>
      <xdr:rowOff>142875</xdr:rowOff>
    </xdr:to>
    <xdr:sp>
      <xdr:nvSpPr>
        <xdr:cNvPr id="728" name="Line 561"/>
        <xdr:cNvSpPr>
          <a:spLocks/>
        </xdr:cNvSpPr>
      </xdr:nvSpPr>
      <xdr:spPr>
        <a:xfrm flipH="1">
          <a:off x="7991475" y="230124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63</xdr:row>
      <xdr:rowOff>0</xdr:rowOff>
    </xdr:from>
    <xdr:to>
      <xdr:col>27</xdr:col>
      <xdr:colOff>47625</xdr:colOff>
      <xdr:row>69</xdr:row>
      <xdr:rowOff>114300</xdr:rowOff>
    </xdr:to>
    <xdr:sp>
      <xdr:nvSpPr>
        <xdr:cNvPr id="729" name="Line 562"/>
        <xdr:cNvSpPr>
          <a:spLocks/>
        </xdr:cNvSpPr>
      </xdr:nvSpPr>
      <xdr:spPr>
        <a:xfrm>
          <a:off x="2952750" y="11830050"/>
          <a:ext cx="5934075" cy="1314450"/>
        </a:xfrm>
        <a:prstGeom prst="line">
          <a:avLst/>
        </a:prstGeom>
        <a:noFill/>
        <a:ln w="9525" cmpd="sng">
          <a:solidFill>
            <a:srgbClr val="CC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257175</xdr:colOff>
      <xdr:row>144</xdr:row>
      <xdr:rowOff>85725</xdr:rowOff>
    </xdr:from>
    <xdr:to>
      <xdr:col>25</xdr:col>
      <xdr:colOff>66675</xdr:colOff>
      <xdr:row>147</xdr:row>
      <xdr:rowOff>19050</xdr:rowOff>
    </xdr:to>
    <xdr:grpSp>
      <xdr:nvGrpSpPr>
        <xdr:cNvPr id="730" name="Group 565"/>
        <xdr:cNvGrpSpPr>
          <a:grpSpLocks/>
        </xdr:cNvGrpSpPr>
      </xdr:nvGrpSpPr>
      <xdr:grpSpPr>
        <a:xfrm rot="43205463">
          <a:off x="8153400" y="26241375"/>
          <a:ext cx="123825" cy="419100"/>
          <a:chOff x="113" y="606"/>
          <a:chExt cx="9" cy="44"/>
        </a:xfrm>
        <a:solidFill>
          <a:srgbClr val="FFFFFF"/>
        </a:solidFill>
      </xdr:grpSpPr>
      <xdr:sp>
        <xdr:nvSpPr>
          <xdr:cNvPr id="731" name="Oval 566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567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19050</xdr:colOff>
      <xdr:row>143</xdr:row>
      <xdr:rowOff>133350</xdr:rowOff>
    </xdr:from>
    <xdr:to>
      <xdr:col>25</xdr:col>
      <xdr:colOff>257175</xdr:colOff>
      <xdr:row>145</xdr:row>
      <xdr:rowOff>0</xdr:rowOff>
    </xdr:to>
    <xdr:sp>
      <xdr:nvSpPr>
        <xdr:cNvPr id="733" name="Line 568"/>
        <xdr:cNvSpPr>
          <a:spLocks/>
        </xdr:cNvSpPr>
      </xdr:nvSpPr>
      <xdr:spPr>
        <a:xfrm flipV="1">
          <a:off x="8229600" y="26127075"/>
          <a:ext cx="2381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228600</xdr:colOff>
      <xdr:row>146</xdr:row>
      <xdr:rowOff>0</xdr:rowOff>
    </xdr:from>
    <xdr:to>
      <xdr:col>25</xdr:col>
      <xdr:colOff>285750</xdr:colOff>
      <xdr:row>146</xdr:row>
      <xdr:rowOff>0</xdr:rowOff>
    </xdr:to>
    <xdr:sp>
      <xdr:nvSpPr>
        <xdr:cNvPr id="734" name="Line 571"/>
        <xdr:cNvSpPr>
          <a:spLocks/>
        </xdr:cNvSpPr>
      </xdr:nvSpPr>
      <xdr:spPr>
        <a:xfrm>
          <a:off x="8124825" y="2647950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147</xdr:row>
      <xdr:rowOff>0</xdr:rowOff>
    </xdr:from>
    <xdr:to>
      <xdr:col>33</xdr:col>
      <xdr:colOff>114300</xdr:colOff>
      <xdr:row>147</xdr:row>
      <xdr:rowOff>0</xdr:rowOff>
    </xdr:to>
    <xdr:sp>
      <xdr:nvSpPr>
        <xdr:cNvPr id="735" name="Line 572"/>
        <xdr:cNvSpPr>
          <a:spLocks/>
        </xdr:cNvSpPr>
      </xdr:nvSpPr>
      <xdr:spPr>
        <a:xfrm>
          <a:off x="9791700" y="26641425"/>
          <a:ext cx="10477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285750</xdr:colOff>
      <xdr:row>147</xdr:row>
      <xdr:rowOff>9525</xdr:rowOff>
    </xdr:from>
    <xdr:to>
      <xdr:col>29</xdr:col>
      <xdr:colOff>304800</xdr:colOff>
      <xdr:row>149</xdr:row>
      <xdr:rowOff>38100</xdr:rowOff>
    </xdr:to>
    <xdr:sp>
      <xdr:nvSpPr>
        <xdr:cNvPr id="736" name="Line 573"/>
        <xdr:cNvSpPr>
          <a:spLocks/>
        </xdr:cNvSpPr>
      </xdr:nvSpPr>
      <xdr:spPr>
        <a:xfrm flipH="1">
          <a:off x="9124950" y="26650950"/>
          <a:ext cx="647700" cy="3524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142</xdr:row>
      <xdr:rowOff>0</xdr:rowOff>
    </xdr:from>
    <xdr:to>
      <xdr:col>30</xdr:col>
      <xdr:colOff>0</xdr:colOff>
      <xdr:row>147</xdr:row>
      <xdr:rowOff>19050</xdr:rowOff>
    </xdr:to>
    <xdr:sp>
      <xdr:nvSpPr>
        <xdr:cNvPr id="737" name="Line 574"/>
        <xdr:cNvSpPr>
          <a:spLocks/>
        </xdr:cNvSpPr>
      </xdr:nvSpPr>
      <xdr:spPr>
        <a:xfrm flipV="1">
          <a:off x="9782175" y="25831800"/>
          <a:ext cx="0" cy="828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266700</xdr:colOff>
      <xdr:row>144</xdr:row>
      <xdr:rowOff>95250</xdr:rowOff>
    </xdr:from>
    <xdr:to>
      <xdr:col>30</xdr:col>
      <xdr:colOff>76200</xdr:colOff>
      <xdr:row>147</xdr:row>
      <xdr:rowOff>28575</xdr:rowOff>
    </xdr:to>
    <xdr:grpSp>
      <xdr:nvGrpSpPr>
        <xdr:cNvPr id="738" name="Group 575"/>
        <xdr:cNvGrpSpPr>
          <a:grpSpLocks/>
        </xdr:cNvGrpSpPr>
      </xdr:nvGrpSpPr>
      <xdr:grpSpPr>
        <a:xfrm rot="43205463">
          <a:off x="9734550" y="26250900"/>
          <a:ext cx="123825" cy="419100"/>
          <a:chOff x="113" y="606"/>
          <a:chExt cx="9" cy="44"/>
        </a:xfrm>
        <a:solidFill>
          <a:srgbClr val="FFFFFF"/>
        </a:solidFill>
      </xdr:grpSpPr>
      <xdr:sp>
        <xdr:nvSpPr>
          <xdr:cNvPr id="739" name="Oval 576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577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47625</xdr:colOff>
      <xdr:row>144</xdr:row>
      <xdr:rowOff>152400</xdr:rowOff>
    </xdr:from>
    <xdr:to>
      <xdr:col>31</xdr:col>
      <xdr:colOff>38100</xdr:colOff>
      <xdr:row>144</xdr:row>
      <xdr:rowOff>152400</xdr:rowOff>
    </xdr:to>
    <xdr:sp>
      <xdr:nvSpPr>
        <xdr:cNvPr id="741" name="Line 578"/>
        <xdr:cNvSpPr>
          <a:spLocks/>
        </xdr:cNvSpPr>
      </xdr:nvSpPr>
      <xdr:spPr>
        <a:xfrm flipV="1">
          <a:off x="9829800" y="263080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145</xdr:row>
      <xdr:rowOff>47625</xdr:rowOff>
    </xdr:from>
    <xdr:to>
      <xdr:col>30</xdr:col>
      <xdr:colOff>152400</xdr:colOff>
      <xdr:row>146</xdr:row>
      <xdr:rowOff>95250</xdr:rowOff>
    </xdr:to>
    <xdr:sp>
      <xdr:nvSpPr>
        <xdr:cNvPr id="742" name="Line 579"/>
        <xdr:cNvSpPr>
          <a:spLocks/>
        </xdr:cNvSpPr>
      </xdr:nvSpPr>
      <xdr:spPr>
        <a:xfrm flipV="1">
          <a:off x="9629775" y="26365200"/>
          <a:ext cx="304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85725</xdr:colOff>
      <xdr:row>140</xdr:row>
      <xdr:rowOff>104775</xdr:rowOff>
    </xdr:from>
    <xdr:to>
      <xdr:col>29</xdr:col>
      <xdr:colOff>142875</xdr:colOff>
      <xdr:row>143</xdr:row>
      <xdr:rowOff>28575</xdr:rowOff>
    </xdr:to>
    <xdr:sp>
      <xdr:nvSpPr>
        <xdr:cNvPr id="743" name="AutoShape 580"/>
        <xdr:cNvSpPr>
          <a:spLocks/>
        </xdr:cNvSpPr>
      </xdr:nvSpPr>
      <xdr:spPr>
        <a:xfrm>
          <a:off x="8610600" y="25612725"/>
          <a:ext cx="1000125" cy="409575"/>
        </a:xfrm>
        <a:custGeom>
          <a:pathLst>
            <a:path h="43" w="105">
              <a:moveTo>
                <a:pt x="0" y="43"/>
              </a:moveTo>
              <a:cubicBezTo>
                <a:pt x="16" y="22"/>
                <a:pt x="32" y="2"/>
                <a:pt x="49" y="1"/>
              </a:cubicBezTo>
              <a:cubicBezTo>
                <a:pt x="66" y="0"/>
                <a:pt x="85" y="19"/>
                <a:pt x="105" y="38"/>
              </a:cubicBezTo>
            </a:path>
          </a:pathLst>
        </a:cu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129</xdr:row>
      <xdr:rowOff>28575</xdr:rowOff>
    </xdr:from>
    <xdr:to>
      <xdr:col>26</xdr:col>
      <xdr:colOff>228600</xdr:colOff>
      <xdr:row>133</xdr:row>
      <xdr:rowOff>0</xdr:rowOff>
    </xdr:to>
    <xdr:sp>
      <xdr:nvSpPr>
        <xdr:cNvPr id="744" name="Line 581"/>
        <xdr:cNvSpPr>
          <a:spLocks/>
        </xdr:cNvSpPr>
      </xdr:nvSpPr>
      <xdr:spPr>
        <a:xfrm flipV="1">
          <a:off x="8220075" y="23679150"/>
          <a:ext cx="533400" cy="695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</xdr:colOff>
      <xdr:row>133</xdr:row>
      <xdr:rowOff>0</xdr:rowOff>
    </xdr:from>
    <xdr:to>
      <xdr:col>27</xdr:col>
      <xdr:colOff>190500</xdr:colOff>
      <xdr:row>133</xdr:row>
      <xdr:rowOff>0</xdr:rowOff>
    </xdr:to>
    <xdr:sp>
      <xdr:nvSpPr>
        <xdr:cNvPr id="745" name="Line 582"/>
        <xdr:cNvSpPr>
          <a:spLocks/>
        </xdr:cNvSpPr>
      </xdr:nvSpPr>
      <xdr:spPr>
        <a:xfrm>
          <a:off x="8229600" y="24374475"/>
          <a:ext cx="8001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128</xdr:row>
      <xdr:rowOff>57150</xdr:rowOff>
    </xdr:from>
    <xdr:to>
      <xdr:col>25</xdr:col>
      <xdr:colOff>0</xdr:colOff>
      <xdr:row>132</xdr:row>
      <xdr:rowOff>152400</xdr:rowOff>
    </xdr:to>
    <xdr:sp>
      <xdr:nvSpPr>
        <xdr:cNvPr id="746" name="Line 583"/>
        <xdr:cNvSpPr>
          <a:spLocks/>
        </xdr:cNvSpPr>
      </xdr:nvSpPr>
      <xdr:spPr>
        <a:xfrm flipV="1">
          <a:off x="8210550" y="23545800"/>
          <a:ext cx="0" cy="819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47625</xdr:colOff>
      <xdr:row>132</xdr:row>
      <xdr:rowOff>104775</xdr:rowOff>
    </xdr:from>
    <xdr:to>
      <xdr:col>26</xdr:col>
      <xdr:colOff>152400</xdr:colOff>
      <xdr:row>133</xdr:row>
      <xdr:rowOff>66675</xdr:rowOff>
    </xdr:to>
    <xdr:grpSp>
      <xdr:nvGrpSpPr>
        <xdr:cNvPr id="747" name="Group 584"/>
        <xdr:cNvGrpSpPr>
          <a:grpSpLocks/>
        </xdr:cNvGrpSpPr>
      </xdr:nvGrpSpPr>
      <xdr:grpSpPr>
        <a:xfrm rot="48698192">
          <a:off x="8258175" y="24317325"/>
          <a:ext cx="419100" cy="123825"/>
          <a:chOff x="113" y="606"/>
          <a:chExt cx="9" cy="44"/>
        </a:xfrm>
        <a:solidFill>
          <a:srgbClr val="FFFFFF"/>
        </a:solidFill>
      </xdr:grpSpPr>
      <xdr:sp>
        <xdr:nvSpPr>
          <xdr:cNvPr id="748" name="Oval 585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Oval 586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76200</xdr:colOff>
      <xdr:row>131</xdr:row>
      <xdr:rowOff>57150</xdr:rowOff>
    </xdr:from>
    <xdr:to>
      <xdr:col>27</xdr:col>
      <xdr:colOff>28575</xdr:colOff>
      <xdr:row>133</xdr:row>
      <xdr:rowOff>0</xdr:rowOff>
    </xdr:to>
    <xdr:sp>
      <xdr:nvSpPr>
        <xdr:cNvPr id="750" name="Line 587"/>
        <xdr:cNvSpPr>
          <a:spLocks/>
        </xdr:cNvSpPr>
      </xdr:nvSpPr>
      <xdr:spPr>
        <a:xfrm flipV="1">
          <a:off x="8601075" y="24069675"/>
          <a:ext cx="2667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247650</xdr:colOff>
      <xdr:row>132</xdr:row>
      <xdr:rowOff>0</xdr:rowOff>
    </xdr:from>
    <xdr:to>
      <xdr:col>25</xdr:col>
      <xdr:colOff>247650</xdr:colOff>
      <xdr:row>134</xdr:row>
      <xdr:rowOff>9525</xdr:rowOff>
    </xdr:to>
    <xdr:sp>
      <xdr:nvSpPr>
        <xdr:cNvPr id="751" name="Line 588"/>
        <xdr:cNvSpPr>
          <a:spLocks/>
        </xdr:cNvSpPr>
      </xdr:nvSpPr>
      <xdr:spPr>
        <a:xfrm>
          <a:off x="8458200" y="242125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127</xdr:row>
      <xdr:rowOff>152400</xdr:rowOff>
    </xdr:from>
    <xdr:to>
      <xdr:col>32</xdr:col>
      <xdr:colOff>0</xdr:colOff>
      <xdr:row>133</xdr:row>
      <xdr:rowOff>0</xdr:rowOff>
    </xdr:to>
    <xdr:sp>
      <xdr:nvSpPr>
        <xdr:cNvPr id="752" name="Line 589"/>
        <xdr:cNvSpPr>
          <a:spLocks/>
        </xdr:cNvSpPr>
      </xdr:nvSpPr>
      <xdr:spPr>
        <a:xfrm flipV="1">
          <a:off x="10410825" y="23479125"/>
          <a:ext cx="0" cy="89535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129</xdr:row>
      <xdr:rowOff>152400</xdr:rowOff>
    </xdr:from>
    <xdr:to>
      <xdr:col>34</xdr:col>
      <xdr:colOff>28575</xdr:colOff>
      <xdr:row>133</xdr:row>
      <xdr:rowOff>0</xdr:rowOff>
    </xdr:to>
    <xdr:sp>
      <xdr:nvSpPr>
        <xdr:cNvPr id="753" name="Line 590"/>
        <xdr:cNvSpPr>
          <a:spLocks/>
        </xdr:cNvSpPr>
      </xdr:nvSpPr>
      <xdr:spPr>
        <a:xfrm flipV="1">
          <a:off x="10420350" y="23802975"/>
          <a:ext cx="647700" cy="57150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133</xdr:row>
      <xdr:rowOff>9525</xdr:rowOff>
    </xdr:from>
    <xdr:to>
      <xdr:col>34</xdr:col>
      <xdr:colOff>142875</xdr:colOff>
      <xdr:row>133</xdr:row>
      <xdr:rowOff>9525</xdr:rowOff>
    </xdr:to>
    <xdr:sp>
      <xdr:nvSpPr>
        <xdr:cNvPr id="754" name="Line 591"/>
        <xdr:cNvSpPr>
          <a:spLocks/>
        </xdr:cNvSpPr>
      </xdr:nvSpPr>
      <xdr:spPr>
        <a:xfrm flipV="1">
          <a:off x="10420350" y="24384000"/>
          <a:ext cx="762000" cy="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47625</xdr:colOff>
      <xdr:row>133</xdr:row>
      <xdr:rowOff>114300</xdr:rowOff>
    </xdr:from>
    <xdr:to>
      <xdr:col>27</xdr:col>
      <xdr:colOff>66675</xdr:colOff>
      <xdr:row>142</xdr:row>
      <xdr:rowOff>152400</xdr:rowOff>
    </xdr:to>
    <xdr:sp>
      <xdr:nvSpPr>
        <xdr:cNvPr id="755" name="Line 592"/>
        <xdr:cNvSpPr>
          <a:spLocks/>
        </xdr:cNvSpPr>
      </xdr:nvSpPr>
      <xdr:spPr>
        <a:xfrm>
          <a:off x="8886825" y="24488775"/>
          <a:ext cx="19050" cy="1495425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147</xdr:row>
      <xdr:rowOff>19050</xdr:rowOff>
    </xdr:from>
    <xdr:to>
      <xdr:col>40</xdr:col>
      <xdr:colOff>38100</xdr:colOff>
      <xdr:row>147</xdr:row>
      <xdr:rowOff>19050</xdr:rowOff>
    </xdr:to>
    <xdr:sp>
      <xdr:nvSpPr>
        <xdr:cNvPr id="756" name="Line 593"/>
        <xdr:cNvSpPr>
          <a:spLocks/>
        </xdr:cNvSpPr>
      </xdr:nvSpPr>
      <xdr:spPr>
        <a:xfrm>
          <a:off x="11991975" y="26660475"/>
          <a:ext cx="971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142</xdr:row>
      <xdr:rowOff>0</xdr:rowOff>
    </xdr:from>
    <xdr:to>
      <xdr:col>37</xdr:col>
      <xdr:colOff>0</xdr:colOff>
      <xdr:row>147</xdr:row>
      <xdr:rowOff>19050</xdr:rowOff>
    </xdr:to>
    <xdr:sp>
      <xdr:nvSpPr>
        <xdr:cNvPr id="757" name="Line 594"/>
        <xdr:cNvSpPr>
          <a:spLocks/>
        </xdr:cNvSpPr>
      </xdr:nvSpPr>
      <xdr:spPr>
        <a:xfrm flipV="1">
          <a:off x="11982450" y="25831800"/>
          <a:ext cx="0" cy="828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143</xdr:row>
      <xdr:rowOff>114300</xdr:rowOff>
    </xdr:from>
    <xdr:to>
      <xdr:col>38</xdr:col>
      <xdr:colOff>209550</xdr:colOff>
      <xdr:row>147</xdr:row>
      <xdr:rowOff>28575</xdr:rowOff>
    </xdr:to>
    <xdr:sp>
      <xdr:nvSpPr>
        <xdr:cNvPr id="758" name="Line 595"/>
        <xdr:cNvSpPr>
          <a:spLocks/>
        </xdr:cNvSpPr>
      </xdr:nvSpPr>
      <xdr:spPr>
        <a:xfrm flipV="1">
          <a:off x="11982450" y="26108025"/>
          <a:ext cx="523875" cy="561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209550</xdr:colOff>
      <xdr:row>34</xdr:row>
      <xdr:rowOff>152400</xdr:rowOff>
    </xdr:from>
    <xdr:to>
      <xdr:col>10</xdr:col>
      <xdr:colOff>209550</xdr:colOff>
      <xdr:row>38</xdr:row>
      <xdr:rowOff>152400</xdr:rowOff>
    </xdr:to>
    <xdr:sp>
      <xdr:nvSpPr>
        <xdr:cNvPr id="759" name="AutoShape 596"/>
        <xdr:cNvSpPr>
          <a:spLocks/>
        </xdr:cNvSpPr>
      </xdr:nvSpPr>
      <xdr:spPr>
        <a:xfrm>
          <a:off x="2038350" y="6429375"/>
          <a:ext cx="1552575" cy="800100"/>
        </a:xfrm>
        <a:custGeom>
          <a:pathLst>
            <a:path h="84" w="163">
              <a:moveTo>
                <a:pt x="0" y="0"/>
              </a:moveTo>
              <a:cubicBezTo>
                <a:pt x="40" y="12"/>
                <a:pt x="80" y="25"/>
                <a:pt x="107" y="39"/>
              </a:cubicBezTo>
              <a:cubicBezTo>
                <a:pt x="134" y="53"/>
                <a:pt x="148" y="68"/>
                <a:pt x="163" y="84"/>
              </a:cubicBezTo>
            </a:path>
          </a:pathLst>
        </a:cu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70</xdr:row>
      <xdr:rowOff>190500</xdr:rowOff>
    </xdr:from>
    <xdr:to>
      <xdr:col>32</xdr:col>
      <xdr:colOff>9525</xdr:colOff>
      <xdr:row>75</xdr:row>
      <xdr:rowOff>9525</xdr:rowOff>
    </xdr:to>
    <xdr:sp>
      <xdr:nvSpPr>
        <xdr:cNvPr id="760" name="Line 597"/>
        <xdr:cNvSpPr>
          <a:spLocks/>
        </xdr:cNvSpPr>
      </xdr:nvSpPr>
      <xdr:spPr>
        <a:xfrm flipH="1">
          <a:off x="9163050" y="13420725"/>
          <a:ext cx="12573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75</xdr:row>
      <xdr:rowOff>9525</xdr:rowOff>
    </xdr:from>
    <xdr:to>
      <xdr:col>36</xdr:col>
      <xdr:colOff>19050</xdr:colOff>
      <xdr:row>75</xdr:row>
      <xdr:rowOff>9525</xdr:rowOff>
    </xdr:to>
    <xdr:sp>
      <xdr:nvSpPr>
        <xdr:cNvPr id="761" name="Line 598"/>
        <xdr:cNvSpPr>
          <a:spLocks/>
        </xdr:cNvSpPr>
      </xdr:nvSpPr>
      <xdr:spPr>
        <a:xfrm flipV="1">
          <a:off x="9163050" y="14239875"/>
          <a:ext cx="2524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71</xdr:row>
      <xdr:rowOff>9525</xdr:rowOff>
    </xdr:from>
    <xdr:to>
      <xdr:col>34</xdr:col>
      <xdr:colOff>0</xdr:colOff>
      <xdr:row>75</xdr:row>
      <xdr:rowOff>9525</xdr:rowOff>
    </xdr:to>
    <xdr:sp>
      <xdr:nvSpPr>
        <xdr:cNvPr id="762" name="Line 599"/>
        <xdr:cNvSpPr>
          <a:spLocks/>
        </xdr:cNvSpPr>
      </xdr:nvSpPr>
      <xdr:spPr>
        <a:xfrm flipH="1">
          <a:off x="9791700" y="13439775"/>
          <a:ext cx="12477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74</xdr:row>
      <xdr:rowOff>9525</xdr:rowOff>
    </xdr:from>
    <xdr:to>
      <xdr:col>37</xdr:col>
      <xdr:colOff>0</xdr:colOff>
      <xdr:row>74</xdr:row>
      <xdr:rowOff>9525</xdr:rowOff>
    </xdr:to>
    <xdr:sp>
      <xdr:nvSpPr>
        <xdr:cNvPr id="763" name="Line 600"/>
        <xdr:cNvSpPr>
          <a:spLocks/>
        </xdr:cNvSpPr>
      </xdr:nvSpPr>
      <xdr:spPr>
        <a:xfrm>
          <a:off x="9477375" y="14039850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73</xdr:row>
      <xdr:rowOff>0</xdr:rowOff>
    </xdr:from>
    <xdr:to>
      <xdr:col>38</xdr:col>
      <xdr:colOff>0</xdr:colOff>
      <xdr:row>73</xdr:row>
      <xdr:rowOff>0</xdr:rowOff>
    </xdr:to>
    <xdr:sp>
      <xdr:nvSpPr>
        <xdr:cNvPr id="764" name="Line 601"/>
        <xdr:cNvSpPr>
          <a:spLocks/>
        </xdr:cNvSpPr>
      </xdr:nvSpPr>
      <xdr:spPr>
        <a:xfrm>
          <a:off x="9848850" y="13830300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72</xdr:row>
      <xdr:rowOff>0</xdr:rowOff>
    </xdr:from>
    <xdr:to>
      <xdr:col>39</xdr:col>
      <xdr:colOff>0</xdr:colOff>
      <xdr:row>72</xdr:row>
      <xdr:rowOff>0</xdr:rowOff>
    </xdr:to>
    <xdr:sp>
      <xdr:nvSpPr>
        <xdr:cNvPr id="765" name="Line 602"/>
        <xdr:cNvSpPr>
          <a:spLocks/>
        </xdr:cNvSpPr>
      </xdr:nvSpPr>
      <xdr:spPr>
        <a:xfrm>
          <a:off x="10106025" y="13630275"/>
          <a:ext cx="2505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70</xdr:row>
      <xdr:rowOff>190500</xdr:rowOff>
    </xdr:from>
    <xdr:to>
      <xdr:col>40</xdr:col>
      <xdr:colOff>0</xdr:colOff>
      <xdr:row>70</xdr:row>
      <xdr:rowOff>190500</xdr:rowOff>
    </xdr:to>
    <xdr:sp>
      <xdr:nvSpPr>
        <xdr:cNvPr id="766" name="Line 603"/>
        <xdr:cNvSpPr>
          <a:spLocks/>
        </xdr:cNvSpPr>
      </xdr:nvSpPr>
      <xdr:spPr>
        <a:xfrm>
          <a:off x="10410825" y="134207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71</xdr:row>
      <xdr:rowOff>0</xdr:rowOff>
    </xdr:from>
    <xdr:to>
      <xdr:col>36</xdr:col>
      <xdr:colOff>9525</xdr:colOff>
      <xdr:row>75</xdr:row>
      <xdr:rowOff>0</xdr:rowOff>
    </xdr:to>
    <xdr:sp>
      <xdr:nvSpPr>
        <xdr:cNvPr id="767" name="Line 604"/>
        <xdr:cNvSpPr>
          <a:spLocks/>
        </xdr:cNvSpPr>
      </xdr:nvSpPr>
      <xdr:spPr>
        <a:xfrm flipV="1">
          <a:off x="10420350" y="13430250"/>
          <a:ext cx="12573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71</xdr:row>
      <xdr:rowOff>0</xdr:rowOff>
    </xdr:from>
    <xdr:to>
      <xdr:col>38</xdr:col>
      <xdr:colOff>0</xdr:colOff>
      <xdr:row>75</xdr:row>
      <xdr:rowOff>9525</xdr:rowOff>
    </xdr:to>
    <xdr:sp>
      <xdr:nvSpPr>
        <xdr:cNvPr id="768" name="Line 605"/>
        <xdr:cNvSpPr>
          <a:spLocks/>
        </xdr:cNvSpPr>
      </xdr:nvSpPr>
      <xdr:spPr>
        <a:xfrm flipV="1">
          <a:off x="11049000" y="13430250"/>
          <a:ext cx="12477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71</xdr:row>
      <xdr:rowOff>0</xdr:rowOff>
    </xdr:from>
    <xdr:to>
      <xdr:col>40</xdr:col>
      <xdr:colOff>0</xdr:colOff>
      <xdr:row>75</xdr:row>
      <xdr:rowOff>9525</xdr:rowOff>
    </xdr:to>
    <xdr:sp>
      <xdr:nvSpPr>
        <xdr:cNvPr id="769" name="Line 606"/>
        <xdr:cNvSpPr>
          <a:spLocks/>
        </xdr:cNvSpPr>
      </xdr:nvSpPr>
      <xdr:spPr>
        <a:xfrm flipV="1">
          <a:off x="11677650" y="13430250"/>
          <a:ext cx="124777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73</xdr:row>
      <xdr:rowOff>142875</xdr:rowOff>
    </xdr:from>
    <xdr:to>
      <xdr:col>34</xdr:col>
      <xdr:colOff>190500</xdr:colOff>
      <xdr:row>73</xdr:row>
      <xdr:rowOff>142875</xdr:rowOff>
    </xdr:to>
    <xdr:sp>
      <xdr:nvSpPr>
        <xdr:cNvPr id="770" name="Line 614"/>
        <xdr:cNvSpPr>
          <a:spLocks/>
        </xdr:cNvSpPr>
      </xdr:nvSpPr>
      <xdr:spPr>
        <a:xfrm flipH="1">
          <a:off x="10467975" y="13973175"/>
          <a:ext cx="762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72</xdr:row>
      <xdr:rowOff>123825</xdr:rowOff>
    </xdr:from>
    <xdr:to>
      <xdr:col>33</xdr:col>
      <xdr:colOff>76200</xdr:colOff>
      <xdr:row>73</xdr:row>
      <xdr:rowOff>47625</xdr:rowOff>
    </xdr:to>
    <xdr:sp>
      <xdr:nvSpPr>
        <xdr:cNvPr id="771" name="Line 615"/>
        <xdr:cNvSpPr>
          <a:spLocks/>
        </xdr:cNvSpPr>
      </xdr:nvSpPr>
      <xdr:spPr>
        <a:xfrm flipV="1">
          <a:off x="10610850" y="13754100"/>
          <a:ext cx="190500" cy="123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85725</xdr:colOff>
      <xdr:row>72</xdr:row>
      <xdr:rowOff>28575</xdr:rowOff>
    </xdr:from>
    <xdr:to>
      <xdr:col>37</xdr:col>
      <xdr:colOff>161925</xdr:colOff>
      <xdr:row>72</xdr:row>
      <xdr:rowOff>28575</xdr:rowOff>
    </xdr:to>
    <xdr:sp>
      <xdr:nvSpPr>
        <xdr:cNvPr id="772" name="Line 616"/>
        <xdr:cNvSpPr>
          <a:spLocks/>
        </xdr:cNvSpPr>
      </xdr:nvSpPr>
      <xdr:spPr>
        <a:xfrm>
          <a:off x="10810875" y="13658850"/>
          <a:ext cx="13335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72</xdr:row>
      <xdr:rowOff>114300</xdr:rowOff>
    </xdr:from>
    <xdr:to>
      <xdr:col>37</xdr:col>
      <xdr:colOff>161925</xdr:colOff>
      <xdr:row>74</xdr:row>
      <xdr:rowOff>152400</xdr:rowOff>
    </xdr:to>
    <xdr:sp>
      <xdr:nvSpPr>
        <xdr:cNvPr id="773" name="Line 617"/>
        <xdr:cNvSpPr>
          <a:spLocks/>
        </xdr:cNvSpPr>
      </xdr:nvSpPr>
      <xdr:spPr>
        <a:xfrm flipH="1">
          <a:off x="11487150" y="13744575"/>
          <a:ext cx="657225" cy="438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74</xdr:row>
      <xdr:rowOff>152400</xdr:rowOff>
    </xdr:from>
    <xdr:to>
      <xdr:col>35</xdr:col>
      <xdr:colOff>142875</xdr:colOff>
      <xdr:row>74</xdr:row>
      <xdr:rowOff>152400</xdr:rowOff>
    </xdr:to>
    <xdr:sp>
      <xdr:nvSpPr>
        <xdr:cNvPr id="774" name="Line 618"/>
        <xdr:cNvSpPr>
          <a:spLocks/>
        </xdr:cNvSpPr>
      </xdr:nvSpPr>
      <xdr:spPr>
        <a:xfrm flipH="1">
          <a:off x="9610725" y="14182725"/>
          <a:ext cx="18859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71</xdr:row>
      <xdr:rowOff>38100</xdr:rowOff>
    </xdr:from>
    <xdr:to>
      <xdr:col>32</xdr:col>
      <xdr:colOff>38100</xdr:colOff>
      <xdr:row>74</xdr:row>
      <xdr:rowOff>38100</xdr:rowOff>
    </xdr:to>
    <xdr:sp>
      <xdr:nvSpPr>
        <xdr:cNvPr id="775" name="Line 619"/>
        <xdr:cNvSpPr>
          <a:spLocks/>
        </xdr:cNvSpPr>
      </xdr:nvSpPr>
      <xdr:spPr>
        <a:xfrm flipV="1">
          <a:off x="9610725" y="13468350"/>
          <a:ext cx="838200" cy="600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228600</xdr:colOff>
      <xdr:row>72</xdr:row>
      <xdr:rowOff>190500</xdr:rowOff>
    </xdr:from>
    <xdr:ext cx="257175" cy="228600"/>
    <xdr:sp>
      <xdr:nvSpPr>
        <xdr:cNvPr id="776" name="TextBox 620"/>
        <xdr:cNvSpPr txBox="1">
          <a:spLocks noChangeArrowheads="1"/>
        </xdr:cNvSpPr>
      </xdr:nvSpPr>
      <xdr:spPr>
        <a:xfrm>
          <a:off x="11268075" y="138207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58</a:t>
          </a:r>
        </a:p>
      </xdr:txBody>
    </xdr:sp>
    <xdr:clientData/>
  </xdr:oneCellAnchor>
  <xdr:oneCellAnchor>
    <xdr:from>
      <xdr:col>31</xdr:col>
      <xdr:colOff>190500</xdr:colOff>
      <xdr:row>73</xdr:row>
      <xdr:rowOff>76200</xdr:rowOff>
    </xdr:from>
    <xdr:ext cx="257175" cy="238125"/>
    <xdr:sp>
      <xdr:nvSpPr>
        <xdr:cNvPr id="777" name="TextBox 621"/>
        <xdr:cNvSpPr txBox="1">
          <a:spLocks noChangeArrowheads="1"/>
        </xdr:cNvSpPr>
      </xdr:nvSpPr>
      <xdr:spPr>
        <a:xfrm>
          <a:off x="10287000" y="139065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57</a:t>
          </a:r>
        </a:p>
      </xdr:txBody>
    </xdr:sp>
    <xdr:clientData/>
  </xdr:oneCellAnchor>
  <xdr:oneCellAnchor>
    <xdr:from>
      <xdr:col>35</xdr:col>
      <xdr:colOff>114300</xdr:colOff>
      <xdr:row>72</xdr:row>
      <xdr:rowOff>57150</xdr:rowOff>
    </xdr:from>
    <xdr:ext cx="257175" cy="238125"/>
    <xdr:sp>
      <xdr:nvSpPr>
        <xdr:cNvPr id="778" name="TextBox 623"/>
        <xdr:cNvSpPr txBox="1">
          <a:spLocks noChangeArrowheads="1"/>
        </xdr:cNvSpPr>
      </xdr:nvSpPr>
      <xdr:spPr>
        <a:xfrm>
          <a:off x="11468100" y="136874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55</a:t>
          </a:r>
        </a:p>
      </xdr:txBody>
    </xdr:sp>
    <xdr:clientData/>
  </xdr:oneCellAnchor>
  <xdr:oneCellAnchor>
    <xdr:from>
      <xdr:col>37</xdr:col>
      <xdr:colOff>247650</xdr:colOff>
      <xdr:row>72</xdr:row>
      <xdr:rowOff>38100</xdr:rowOff>
    </xdr:from>
    <xdr:ext cx="257175" cy="238125"/>
    <xdr:sp>
      <xdr:nvSpPr>
        <xdr:cNvPr id="779" name="TextBox 624"/>
        <xdr:cNvSpPr txBox="1">
          <a:spLocks noChangeArrowheads="1"/>
        </xdr:cNvSpPr>
      </xdr:nvSpPr>
      <xdr:spPr>
        <a:xfrm>
          <a:off x="12230100" y="136683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54</a:t>
          </a:r>
        </a:p>
      </xdr:txBody>
    </xdr:sp>
    <xdr:clientData/>
  </xdr:oneCellAnchor>
  <xdr:oneCellAnchor>
    <xdr:from>
      <xdr:col>36</xdr:col>
      <xdr:colOff>38100</xdr:colOff>
      <xdr:row>73</xdr:row>
      <xdr:rowOff>38100</xdr:rowOff>
    </xdr:from>
    <xdr:ext cx="266700" cy="238125"/>
    <xdr:sp>
      <xdr:nvSpPr>
        <xdr:cNvPr id="780" name="TextBox 625"/>
        <xdr:cNvSpPr txBox="1">
          <a:spLocks noChangeArrowheads="1"/>
        </xdr:cNvSpPr>
      </xdr:nvSpPr>
      <xdr:spPr>
        <a:xfrm>
          <a:off x="11706225" y="13868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53</a:t>
          </a:r>
        </a:p>
      </xdr:txBody>
    </xdr:sp>
    <xdr:clientData/>
  </xdr:oneCellAnchor>
  <xdr:oneCellAnchor>
    <xdr:from>
      <xdr:col>35</xdr:col>
      <xdr:colOff>171450</xdr:colOff>
      <xdr:row>74</xdr:row>
      <xdr:rowOff>38100</xdr:rowOff>
    </xdr:from>
    <xdr:ext cx="257175" cy="238125"/>
    <xdr:sp>
      <xdr:nvSpPr>
        <xdr:cNvPr id="781" name="TextBox 626"/>
        <xdr:cNvSpPr txBox="1">
          <a:spLocks noChangeArrowheads="1"/>
        </xdr:cNvSpPr>
      </xdr:nvSpPr>
      <xdr:spPr>
        <a:xfrm>
          <a:off x="11525250" y="140684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52</a:t>
          </a:r>
        </a:p>
      </xdr:txBody>
    </xdr:sp>
    <xdr:clientData/>
  </xdr:oneCellAnchor>
  <xdr:oneCellAnchor>
    <xdr:from>
      <xdr:col>33</xdr:col>
      <xdr:colOff>247650</xdr:colOff>
      <xdr:row>74</xdr:row>
      <xdr:rowOff>19050</xdr:rowOff>
    </xdr:from>
    <xdr:ext cx="238125" cy="238125"/>
    <xdr:sp>
      <xdr:nvSpPr>
        <xdr:cNvPr id="782" name="TextBox 627"/>
        <xdr:cNvSpPr txBox="1">
          <a:spLocks noChangeArrowheads="1"/>
        </xdr:cNvSpPr>
      </xdr:nvSpPr>
      <xdr:spPr>
        <a:xfrm>
          <a:off x="10972800" y="140493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51</a:t>
          </a:r>
        </a:p>
      </xdr:txBody>
    </xdr:sp>
    <xdr:clientData/>
  </xdr:oneCellAnchor>
  <xdr:oneCellAnchor>
    <xdr:from>
      <xdr:col>31</xdr:col>
      <xdr:colOff>76200</xdr:colOff>
      <xdr:row>74</xdr:row>
      <xdr:rowOff>38100</xdr:rowOff>
    </xdr:from>
    <xdr:ext cx="257175" cy="238125"/>
    <xdr:sp>
      <xdr:nvSpPr>
        <xdr:cNvPr id="783" name="TextBox 628"/>
        <xdr:cNvSpPr txBox="1">
          <a:spLocks noChangeArrowheads="1"/>
        </xdr:cNvSpPr>
      </xdr:nvSpPr>
      <xdr:spPr>
        <a:xfrm>
          <a:off x="10172700" y="140684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oneCellAnchor>
  <xdr:oneCellAnchor>
    <xdr:from>
      <xdr:col>28</xdr:col>
      <xdr:colOff>285750</xdr:colOff>
      <xdr:row>74</xdr:row>
      <xdr:rowOff>38100</xdr:rowOff>
    </xdr:from>
    <xdr:ext cx="257175" cy="238125"/>
    <xdr:sp>
      <xdr:nvSpPr>
        <xdr:cNvPr id="784" name="TextBox 629"/>
        <xdr:cNvSpPr txBox="1">
          <a:spLocks noChangeArrowheads="1"/>
        </xdr:cNvSpPr>
      </xdr:nvSpPr>
      <xdr:spPr>
        <a:xfrm>
          <a:off x="9439275" y="140684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49</a:t>
          </a:r>
        </a:p>
      </xdr:txBody>
    </xdr:sp>
    <xdr:clientData/>
  </xdr:oneCellAnchor>
  <xdr:oneCellAnchor>
    <xdr:from>
      <xdr:col>30</xdr:col>
      <xdr:colOff>266700</xdr:colOff>
      <xdr:row>73</xdr:row>
      <xdr:rowOff>19050</xdr:rowOff>
    </xdr:from>
    <xdr:ext cx="257175" cy="238125"/>
    <xdr:sp>
      <xdr:nvSpPr>
        <xdr:cNvPr id="785" name="TextBox 630"/>
        <xdr:cNvSpPr txBox="1">
          <a:spLocks noChangeArrowheads="1"/>
        </xdr:cNvSpPr>
      </xdr:nvSpPr>
      <xdr:spPr>
        <a:xfrm>
          <a:off x="10048875" y="138493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48</a:t>
          </a:r>
        </a:p>
      </xdr:txBody>
    </xdr:sp>
    <xdr:clientData/>
  </xdr:oneCellAnchor>
  <xdr:oneCellAnchor>
    <xdr:from>
      <xdr:col>31</xdr:col>
      <xdr:colOff>190500</xdr:colOff>
      <xdr:row>72</xdr:row>
      <xdr:rowOff>57150</xdr:rowOff>
    </xdr:from>
    <xdr:ext cx="257175" cy="238125"/>
    <xdr:sp>
      <xdr:nvSpPr>
        <xdr:cNvPr id="786" name="TextBox 631"/>
        <xdr:cNvSpPr txBox="1">
          <a:spLocks noChangeArrowheads="1"/>
        </xdr:cNvSpPr>
      </xdr:nvSpPr>
      <xdr:spPr>
        <a:xfrm>
          <a:off x="10287000" y="136874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oneCellAnchor>
  <xdr:twoCellAnchor>
    <xdr:from>
      <xdr:col>32</xdr:col>
      <xdr:colOff>57150</xdr:colOff>
      <xdr:row>73</xdr:row>
      <xdr:rowOff>57150</xdr:rowOff>
    </xdr:from>
    <xdr:to>
      <xdr:col>34</xdr:col>
      <xdr:colOff>180975</xdr:colOff>
      <xdr:row>73</xdr:row>
      <xdr:rowOff>57150</xdr:rowOff>
    </xdr:to>
    <xdr:sp>
      <xdr:nvSpPr>
        <xdr:cNvPr id="787" name="Line 632"/>
        <xdr:cNvSpPr>
          <a:spLocks/>
        </xdr:cNvSpPr>
      </xdr:nvSpPr>
      <xdr:spPr>
        <a:xfrm>
          <a:off x="10467975" y="13887450"/>
          <a:ext cx="7524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72</xdr:row>
      <xdr:rowOff>28575</xdr:rowOff>
    </xdr:from>
    <xdr:to>
      <xdr:col>33</xdr:col>
      <xdr:colOff>85725</xdr:colOff>
      <xdr:row>73</xdr:row>
      <xdr:rowOff>57150</xdr:rowOff>
    </xdr:to>
    <xdr:sp>
      <xdr:nvSpPr>
        <xdr:cNvPr id="788" name="Line 633"/>
        <xdr:cNvSpPr>
          <a:spLocks/>
        </xdr:cNvSpPr>
      </xdr:nvSpPr>
      <xdr:spPr>
        <a:xfrm flipV="1">
          <a:off x="10467975" y="13658850"/>
          <a:ext cx="342900" cy="228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72</xdr:row>
      <xdr:rowOff>114300</xdr:rowOff>
    </xdr:from>
    <xdr:to>
      <xdr:col>37</xdr:col>
      <xdr:colOff>152400</xdr:colOff>
      <xdr:row>72</xdr:row>
      <xdr:rowOff>123825</xdr:rowOff>
    </xdr:to>
    <xdr:sp>
      <xdr:nvSpPr>
        <xdr:cNvPr id="789" name="Line 634"/>
        <xdr:cNvSpPr>
          <a:spLocks/>
        </xdr:cNvSpPr>
      </xdr:nvSpPr>
      <xdr:spPr>
        <a:xfrm flipV="1">
          <a:off x="10820400" y="13744575"/>
          <a:ext cx="13144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72</xdr:row>
      <xdr:rowOff>38100</xdr:rowOff>
    </xdr:from>
    <xdr:to>
      <xdr:col>37</xdr:col>
      <xdr:colOff>142875</xdr:colOff>
      <xdr:row>74</xdr:row>
      <xdr:rowOff>38100</xdr:rowOff>
    </xdr:to>
    <xdr:sp>
      <xdr:nvSpPr>
        <xdr:cNvPr id="790" name="Line 635"/>
        <xdr:cNvSpPr>
          <a:spLocks/>
        </xdr:cNvSpPr>
      </xdr:nvSpPr>
      <xdr:spPr>
        <a:xfrm flipH="1">
          <a:off x="11506200" y="13668375"/>
          <a:ext cx="619125" cy="4000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74</xdr:row>
      <xdr:rowOff>38100</xdr:rowOff>
    </xdr:from>
    <xdr:to>
      <xdr:col>35</xdr:col>
      <xdr:colOff>152400</xdr:colOff>
      <xdr:row>74</xdr:row>
      <xdr:rowOff>38100</xdr:rowOff>
    </xdr:to>
    <xdr:sp>
      <xdr:nvSpPr>
        <xdr:cNvPr id="791" name="Line 636"/>
        <xdr:cNvSpPr>
          <a:spLocks/>
        </xdr:cNvSpPr>
      </xdr:nvSpPr>
      <xdr:spPr>
        <a:xfrm flipH="1">
          <a:off x="9620250" y="14068425"/>
          <a:ext cx="18859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285750</xdr:colOff>
      <xdr:row>71</xdr:row>
      <xdr:rowOff>171450</xdr:rowOff>
    </xdr:from>
    <xdr:to>
      <xdr:col>32</xdr:col>
      <xdr:colOff>47625</xdr:colOff>
      <xdr:row>74</xdr:row>
      <xdr:rowOff>47625</xdr:rowOff>
    </xdr:to>
    <xdr:sp>
      <xdr:nvSpPr>
        <xdr:cNvPr id="792" name="Line 637"/>
        <xdr:cNvSpPr>
          <a:spLocks/>
        </xdr:cNvSpPr>
      </xdr:nvSpPr>
      <xdr:spPr>
        <a:xfrm flipV="1">
          <a:off x="9753600" y="13601700"/>
          <a:ext cx="704850" cy="476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74</xdr:row>
      <xdr:rowOff>85725</xdr:rowOff>
    </xdr:from>
    <xdr:to>
      <xdr:col>35</xdr:col>
      <xdr:colOff>142875</xdr:colOff>
      <xdr:row>74</xdr:row>
      <xdr:rowOff>85725</xdr:rowOff>
    </xdr:to>
    <xdr:sp>
      <xdr:nvSpPr>
        <xdr:cNvPr id="793" name="Line 641"/>
        <xdr:cNvSpPr>
          <a:spLocks/>
        </xdr:cNvSpPr>
      </xdr:nvSpPr>
      <xdr:spPr>
        <a:xfrm flipV="1">
          <a:off x="9620250" y="14116050"/>
          <a:ext cx="1876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142875</xdr:colOff>
      <xdr:row>72</xdr:row>
      <xdr:rowOff>76200</xdr:rowOff>
    </xdr:from>
    <xdr:to>
      <xdr:col>37</xdr:col>
      <xdr:colOff>123825</xdr:colOff>
      <xdr:row>74</xdr:row>
      <xdr:rowOff>85725</xdr:rowOff>
    </xdr:to>
    <xdr:sp>
      <xdr:nvSpPr>
        <xdr:cNvPr id="794" name="Line 642"/>
        <xdr:cNvSpPr>
          <a:spLocks/>
        </xdr:cNvSpPr>
      </xdr:nvSpPr>
      <xdr:spPr>
        <a:xfrm flipV="1">
          <a:off x="11496675" y="13706475"/>
          <a:ext cx="609600" cy="4095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85725</xdr:colOff>
      <xdr:row>72</xdr:row>
      <xdr:rowOff>76200</xdr:rowOff>
    </xdr:from>
    <xdr:to>
      <xdr:col>37</xdr:col>
      <xdr:colOff>133350</xdr:colOff>
      <xdr:row>72</xdr:row>
      <xdr:rowOff>76200</xdr:rowOff>
    </xdr:to>
    <xdr:sp>
      <xdr:nvSpPr>
        <xdr:cNvPr id="795" name="Line 643"/>
        <xdr:cNvSpPr>
          <a:spLocks/>
        </xdr:cNvSpPr>
      </xdr:nvSpPr>
      <xdr:spPr>
        <a:xfrm flipH="1" flipV="1">
          <a:off x="10810875" y="13706475"/>
          <a:ext cx="1304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72</xdr:row>
      <xdr:rowOff>76200</xdr:rowOff>
    </xdr:from>
    <xdr:to>
      <xdr:col>33</xdr:col>
      <xdr:colOff>76200</xdr:colOff>
      <xdr:row>73</xdr:row>
      <xdr:rowOff>95250</xdr:rowOff>
    </xdr:to>
    <xdr:sp>
      <xdr:nvSpPr>
        <xdr:cNvPr id="796" name="Line 644"/>
        <xdr:cNvSpPr>
          <a:spLocks/>
        </xdr:cNvSpPr>
      </xdr:nvSpPr>
      <xdr:spPr>
        <a:xfrm flipH="1">
          <a:off x="10467975" y="13706475"/>
          <a:ext cx="333375" cy="219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73</xdr:row>
      <xdr:rowOff>95250</xdr:rowOff>
    </xdr:from>
    <xdr:to>
      <xdr:col>34</xdr:col>
      <xdr:colOff>209550</xdr:colOff>
      <xdr:row>73</xdr:row>
      <xdr:rowOff>95250</xdr:rowOff>
    </xdr:to>
    <xdr:sp>
      <xdr:nvSpPr>
        <xdr:cNvPr id="797" name="Line 645"/>
        <xdr:cNvSpPr>
          <a:spLocks/>
        </xdr:cNvSpPr>
      </xdr:nvSpPr>
      <xdr:spPr>
        <a:xfrm>
          <a:off x="10467975" y="13925550"/>
          <a:ext cx="781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285750</xdr:colOff>
      <xdr:row>73</xdr:row>
      <xdr:rowOff>0</xdr:rowOff>
    </xdr:from>
    <xdr:ext cx="180975" cy="238125"/>
    <xdr:sp>
      <xdr:nvSpPr>
        <xdr:cNvPr id="798" name="TextBox 651"/>
        <xdr:cNvSpPr txBox="1">
          <a:spLocks noChangeArrowheads="1"/>
        </xdr:cNvSpPr>
      </xdr:nvSpPr>
      <xdr:spPr>
        <a:xfrm>
          <a:off x="10696575" y="138303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32</xdr:col>
      <xdr:colOff>219075</xdr:colOff>
      <xdr:row>71</xdr:row>
      <xdr:rowOff>47625</xdr:rowOff>
    </xdr:from>
    <xdr:to>
      <xdr:col>39</xdr:col>
      <xdr:colOff>9525</xdr:colOff>
      <xdr:row>71</xdr:row>
      <xdr:rowOff>47625</xdr:rowOff>
    </xdr:to>
    <xdr:sp>
      <xdr:nvSpPr>
        <xdr:cNvPr id="799" name="Line 654"/>
        <xdr:cNvSpPr>
          <a:spLocks/>
        </xdr:cNvSpPr>
      </xdr:nvSpPr>
      <xdr:spPr>
        <a:xfrm flipV="1">
          <a:off x="10629900" y="13477875"/>
          <a:ext cx="19907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85725</xdr:colOff>
      <xdr:row>71</xdr:row>
      <xdr:rowOff>152400</xdr:rowOff>
    </xdr:from>
    <xdr:to>
      <xdr:col>38</xdr:col>
      <xdr:colOff>200025</xdr:colOff>
      <xdr:row>71</xdr:row>
      <xdr:rowOff>152400</xdr:rowOff>
    </xdr:to>
    <xdr:sp>
      <xdr:nvSpPr>
        <xdr:cNvPr id="800" name="Line 655"/>
        <xdr:cNvSpPr>
          <a:spLocks/>
        </xdr:cNvSpPr>
      </xdr:nvSpPr>
      <xdr:spPr>
        <a:xfrm flipV="1">
          <a:off x="10496550" y="13582650"/>
          <a:ext cx="20002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19050</xdr:colOff>
      <xdr:row>70</xdr:row>
      <xdr:rowOff>57150</xdr:rowOff>
    </xdr:from>
    <xdr:ext cx="266700" cy="238125"/>
    <xdr:sp>
      <xdr:nvSpPr>
        <xdr:cNvPr id="801" name="TextBox 657"/>
        <xdr:cNvSpPr txBox="1">
          <a:spLocks noChangeArrowheads="1"/>
        </xdr:cNvSpPr>
      </xdr:nvSpPr>
      <xdr:spPr>
        <a:xfrm>
          <a:off x="10429875" y="132873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oneCellAnchor>
  <xdr:oneCellAnchor>
    <xdr:from>
      <xdr:col>38</xdr:col>
      <xdr:colOff>304800</xdr:colOff>
      <xdr:row>70</xdr:row>
      <xdr:rowOff>190500</xdr:rowOff>
    </xdr:from>
    <xdr:ext cx="257175" cy="228600"/>
    <xdr:sp>
      <xdr:nvSpPr>
        <xdr:cNvPr id="802" name="TextBox 658"/>
        <xdr:cNvSpPr txBox="1">
          <a:spLocks noChangeArrowheads="1"/>
        </xdr:cNvSpPr>
      </xdr:nvSpPr>
      <xdr:spPr>
        <a:xfrm>
          <a:off x="12601575" y="1342072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43</a:t>
          </a:r>
        </a:p>
      </xdr:txBody>
    </xdr:sp>
    <xdr:clientData/>
  </xdr:oneCellAnchor>
  <xdr:oneCellAnchor>
    <xdr:from>
      <xdr:col>36</xdr:col>
      <xdr:colOff>228600</xdr:colOff>
      <xdr:row>70</xdr:row>
      <xdr:rowOff>57150</xdr:rowOff>
    </xdr:from>
    <xdr:ext cx="257175" cy="238125"/>
    <xdr:sp>
      <xdr:nvSpPr>
        <xdr:cNvPr id="803" name="TextBox 659"/>
        <xdr:cNvSpPr txBox="1">
          <a:spLocks noChangeArrowheads="1"/>
        </xdr:cNvSpPr>
      </xdr:nvSpPr>
      <xdr:spPr>
        <a:xfrm>
          <a:off x="11896725" y="132873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44</a:t>
          </a:r>
        </a:p>
      </xdr:txBody>
    </xdr:sp>
    <xdr:clientData/>
  </xdr:oneCellAnchor>
  <xdr:oneCellAnchor>
    <xdr:from>
      <xdr:col>34</xdr:col>
      <xdr:colOff>190500</xdr:colOff>
      <xdr:row>70</xdr:row>
      <xdr:rowOff>38100</xdr:rowOff>
    </xdr:from>
    <xdr:ext cx="257175" cy="238125"/>
    <xdr:sp>
      <xdr:nvSpPr>
        <xdr:cNvPr id="804" name="TextBox 660"/>
        <xdr:cNvSpPr txBox="1">
          <a:spLocks noChangeArrowheads="1"/>
        </xdr:cNvSpPr>
      </xdr:nvSpPr>
      <xdr:spPr>
        <a:xfrm>
          <a:off x="11229975" y="132683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oneCellAnchor>
  <xdr:twoCellAnchor>
    <xdr:from>
      <xdr:col>32</xdr:col>
      <xdr:colOff>57150</xdr:colOff>
      <xdr:row>71</xdr:row>
      <xdr:rowOff>95250</xdr:rowOff>
    </xdr:from>
    <xdr:to>
      <xdr:col>38</xdr:col>
      <xdr:colOff>190500</xdr:colOff>
      <xdr:row>71</xdr:row>
      <xdr:rowOff>104775</xdr:rowOff>
    </xdr:to>
    <xdr:sp>
      <xdr:nvSpPr>
        <xdr:cNvPr id="805" name="Line 666"/>
        <xdr:cNvSpPr>
          <a:spLocks/>
        </xdr:cNvSpPr>
      </xdr:nvSpPr>
      <xdr:spPr>
        <a:xfrm flipH="1" flipV="1">
          <a:off x="10467975" y="13525500"/>
          <a:ext cx="2019300" cy="9525"/>
        </a:xfrm>
        <a:prstGeom prst="line">
          <a:avLst/>
        </a:prstGeom>
        <a:noFill/>
        <a:ln w="9525" cmpd="sng">
          <a:solidFill>
            <a:srgbClr val="0000FF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304800</xdr:colOff>
      <xdr:row>75</xdr:row>
      <xdr:rowOff>76200</xdr:rowOff>
    </xdr:from>
    <xdr:ext cx="180975" cy="238125"/>
    <xdr:sp>
      <xdr:nvSpPr>
        <xdr:cNvPr id="806" name="TextBox 667"/>
        <xdr:cNvSpPr txBox="1">
          <a:spLocks noChangeArrowheads="1"/>
        </xdr:cNvSpPr>
      </xdr:nvSpPr>
      <xdr:spPr>
        <a:xfrm>
          <a:off x="10715625" y="143065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33</xdr:col>
      <xdr:colOff>123825</xdr:colOff>
      <xdr:row>75</xdr:row>
      <xdr:rowOff>95250</xdr:rowOff>
    </xdr:from>
    <xdr:to>
      <xdr:col>37</xdr:col>
      <xdr:colOff>276225</xdr:colOff>
      <xdr:row>75</xdr:row>
      <xdr:rowOff>95250</xdr:rowOff>
    </xdr:to>
    <xdr:sp>
      <xdr:nvSpPr>
        <xdr:cNvPr id="807" name="Line 668"/>
        <xdr:cNvSpPr>
          <a:spLocks/>
        </xdr:cNvSpPr>
      </xdr:nvSpPr>
      <xdr:spPr>
        <a:xfrm>
          <a:off x="10848975" y="143256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190500</xdr:colOff>
      <xdr:row>73</xdr:row>
      <xdr:rowOff>57150</xdr:rowOff>
    </xdr:from>
    <xdr:to>
      <xdr:col>34</xdr:col>
      <xdr:colOff>190500</xdr:colOff>
      <xdr:row>73</xdr:row>
      <xdr:rowOff>142875</xdr:rowOff>
    </xdr:to>
    <xdr:sp>
      <xdr:nvSpPr>
        <xdr:cNvPr id="808" name="Line 669"/>
        <xdr:cNvSpPr>
          <a:spLocks/>
        </xdr:cNvSpPr>
      </xdr:nvSpPr>
      <xdr:spPr>
        <a:xfrm>
          <a:off x="11229975" y="13887450"/>
          <a:ext cx="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57150</xdr:colOff>
      <xdr:row>73</xdr:row>
      <xdr:rowOff>47625</xdr:rowOff>
    </xdr:from>
    <xdr:to>
      <xdr:col>32</xdr:col>
      <xdr:colOff>57150</xdr:colOff>
      <xdr:row>73</xdr:row>
      <xdr:rowOff>133350</xdr:rowOff>
    </xdr:to>
    <xdr:sp>
      <xdr:nvSpPr>
        <xdr:cNvPr id="809" name="Line 670"/>
        <xdr:cNvSpPr>
          <a:spLocks/>
        </xdr:cNvSpPr>
      </xdr:nvSpPr>
      <xdr:spPr>
        <a:xfrm>
          <a:off x="10467975" y="13877925"/>
          <a:ext cx="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66675</xdr:colOff>
      <xdr:row>73</xdr:row>
      <xdr:rowOff>57150</xdr:rowOff>
    </xdr:from>
    <xdr:to>
      <xdr:col>32</xdr:col>
      <xdr:colOff>180975</xdr:colOff>
      <xdr:row>73</xdr:row>
      <xdr:rowOff>133350</xdr:rowOff>
    </xdr:to>
    <xdr:sp>
      <xdr:nvSpPr>
        <xdr:cNvPr id="810" name="Line 671"/>
        <xdr:cNvSpPr>
          <a:spLocks/>
        </xdr:cNvSpPr>
      </xdr:nvSpPr>
      <xdr:spPr>
        <a:xfrm flipV="1">
          <a:off x="10477500" y="13887450"/>
          <a:ext cx="1143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85725</xdr:colOff>
      <xdr:row>72</xdr:row>
      <xdr:rowOff>28575</xdr:rowOff>
    </xdr:from>
    <xdr:to>
      <xdr:col>33</xdr:col>
      <xdr:colOff>85725</xdr:colOff>
      <xdr:row>72</xdr:row>
      <xdr:rowOff>123825</xdr:rowOff>
    </xdr:to>
    <xdr:sp>
      <xdr:nvSpPr>
        <xdr:cNvPr id="811" name="Line 672"/>
        <xdr:cNvSpPr>
          <a:spLocks/>
        </xdr:cNvSpPr>
      </xdr:nvSpPr>
      <xdr:spPr>
        <a:xfrm>
          <a:off x="10810875" y="13658850"/>
          <a:ext cx="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161925</xdr:colOff>
      <xdr:row>72</xdr:row>
      <xdr:rowOff>28575</xdr:rowOff>
    </xdr:from>
    <xdr:to>
      <xdr:col>37</xdr:col>
      <xdr:colOff>161925</xdr:colOff>
      <xdr:row>72</xdr:row>
      <xdr:rowOff>114300</xdr:rowOff>
    </xdr:to>
    <xdr:sp>
      <xdr:nvSpPr>
        <xdr:cNvPr id="812" name="Line 673"/>
        <xdr:cNvSpPr>
          <a:spLocks/>
        </xdr:cNvSpPr>
      </xdr:nvSpPr>
      <xdr:spPr>
        <a:xfrm>
          <a:off x="12144375" y="13658850"/>
          <a:ext cx="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74</xdr:row>
      <xdr:rowOff>38100</xdr:rowOff>
    </xdr:from>
    <xdr:to>
      <xdr:col>35</xdr:col>
      <xdr:colOff>152400</xdr:colOff>
      <xdr:row>74</xdr:row>
      <xdr:rowOff>152400</xdr:rowOff>
    </xdr:to>
    <xdr:sp>
      <xdr:nvSpPr>
        <xdr:cNvPr id="813" name="Line 674"/>
        <xdr:cNvSpPr>
          <a:spLocks/>
        </xdr:cNvSpPr>
      </xdr:nvSpPr>
      <xdr:spPr>
        <a:xfrm flipV="1">
          <a:off x="11506200" y="14068425"/>
          <a:ext cx="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74</xdr:row>
      <xdr:rowOff>28575</xdr:rowOff>
    </xdr:from>
    <xdr:to>
      <xdr:col>29</xdr:col>
      <xdr:colOff>142875</xdr:colOff>
      <xdr:row>74</xdr:row>
      <xdr:rowOff>152400</xdr:rowOff>
    </xdr:to>
    <xdr:sp>
      <xdr:nvSpPr>
        <xdr:cNvPr id="814" name="Line 675"/>
        <xdr:cNvSpPr>
          <a:spLocks/>
        </xdr:cNvSpPr>
      </xdr:nvSpPr>
      <xdr:spPr>
        <a:xfrm flipH="1">
          <a:off x="9610725" y="14058900"/>
          <a:ext cx="0" cy="123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142875</xdr:colOff>
      <xdr:row>74</xdr:row>
      <xdr:rowOff>47625</xdr:rowOff>
    </xdr:from>
    <xdr:to>
      <xdr:col>29</xdr:col>
      <xdr:colOff>285750</xdr:colOff>
      <xdr:row>74</xdr:row>
      <xdr:rowOff>152400</xdr:rowOff>
    </xdr:to>
    <xdr:sp>
      <xdr:nvSpPr>
        <xdr:cNvPr id="815" name="Line 676"/>
        <xdr:cNvSpPr>
          <a:spLocks/>
        </xdr:cNvSpPr>
      </xdr:nvSpPr>
      <xdr:spPr>
        <a:xfrm flipV="1">
          <a:off x="9610725" y="14077950"/>
          <a:ext cx="142875" cy="10477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71</xdr:row>
      <xdr:rowOff>104775</xdr:rowOff>
    </xdr:from>
    <xdr:to>
      <xdr:col>32</xdr:col>
      <xdr:colOff>47625</xdr:colOff>
      <xdr:row>74</xdr:row>
      <xdr:rowOff>85725</xdr:rowOff>
    </xdr:to>
    <xdr:sp>
      <xdr:nvSpPr>
        <xdr:cNvPr id="816" name="Line 677"/>
        <xdr:cNvSpPr>
          <a:spLocks/>
        </xdr:cNvSpPr>
      </xdr:nvSpPr>
      <xdr:spPr>
        <a:xfrm flipV="1">
          <a:off x="9620250" y="13535025"/>
          <a:ext cx="838200" cy="581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47625</xdr:colOff>
      <xdr:row>71</xdr:row>
      <xdr:rowOff>47625</xdr:rowOff>
    </xdr:from>
    <xdr:to>
      <xdr:col>32</xdr:col>
      <xdr:colOff>47625</xdr:colOff>
      <xdr:row>71</xdr:row>
      <xdr:rowOff>180975</xdr:rowOff>
    </xdr:to>
    <xdr:sp>
      <xdr:nvSpPr>
        <xdr:cNvPr id="817" name="Line 678"/>
        <xdr:cNvSpPr>
          <a:spLocks/>
        </xdr:cNvSpPr>
      </xdr:nvSpPr>
      <xdr:spPr>
        <a:xfrm flipV="1">
          <a:off x="10458450" y="13477875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190500</xdr:colOff>
      <xdr:row>71</xdr:row>
      <xdr:rowOff>47625</xdr:rowOff>
    </xdr:from>
    <xdr:to>
      <xdr:col>39</xdr:col>
      <xdr:colOff>19050</xdr:colOff>
      <xdr:row>71</xdr:row>
      <xdr:rowOff>152400</xdr:rowOff>
    </xdr:to>
    <xdr:sp>
      <xdr:nvSpPr>
        <xdr:cNvPr id="818" name="Line 679"/>
        <xdr:cNvSpPr>
          <a:spLocks/>
        </xdr:cNvSpPr>
      </xdr:nvSpPr>
      <xdr:spPr>
        <a:xfrm flipV="1">
          <a:off x="12487275" y="13477875"/>
          <a:ext cx="14287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95250</xdr:colOff>
      <xdr:row>71</xdr:row>
      <xdr:rowOff>47625</xdr:rowOff>
    </xdr:from>
    <xdr:to>
      <xdr:col>32</xdr:col>
      <xdr:colOff>228600</xdr:colOff>
      <xdr:row>71</xdr:row>
      <xdr:rowOff>152400</xdr:rowOff>
    </xdr:to>
    <xdr:sp>
      <xdr:nvSpPr>
        <xdr:cNvPr id="819" name="Line 680"/>
        <xdr:cNvSpPr>
          <a:spLocks/>
        </xdr:cNvSpPr>
      </xdr:nvSpPr>
      <xdr:spPr>
        <a:xfrm flipV="1">
          <a:off x="10506075" y="13477875"/>
          <a:ext cx="133350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76200</xdr:colOff>
      <xdr:row>72</xdr:row>
      <xdr:rowOff>57150</xdr:rowOff>
    </xdr:from>
    <xdr:ext cx="257175" cy="238125"/>
    <xdr:sp>
      <xdr:nvSpPr>
        <xdr:cNvPr id="820" name="TextBox 681"/>
        <xdr:cNvSpPr txBox="1">
          <a:spLocks noChangeArrowheads="1"/>
        </xdr:cNvSpPr>
      </xdr:nvSpPr>
      <xdr:spPr>
        <a:xfrm>
          <a:off x="10801350" y="136874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56</a:t>
          </a:r>
        </a:p>
      </xdr:txBody>
    </xdr:sp>
    <xdr:clientData/>
  </xdr:oneCellAnchor>
  <xdr:twoCellAnchor>
    <xdr:from>
      <xdr:col>32</xdr:col>
      <xdr:colOff>228600</xdr:colOff>
      <xdr:row>73</xdr:row>
      <xdr:rowOff>180975</xdr:rowOff>
    </xdr:from>
    <xdr:to>
      <xdr:col>34</xdr:col>
      <xdr:colOff>19050</xdr:colOff>
      <xdr:row>74</xdr:row>
      <xdr:rowOff>66675</xdr:rowOff>
    </xdr:to>
    <xdr:grpSp>
      <xdr:nvGrpSpPr>
        <xdr:cNvPr id="821" name="Group 682"/>
        <xdr:cNvGrpSpPr>
          <a:grpSpLocks/>
        </xdr:cNvGrpSpPr>
      </xdr:nvGrpSpPr>
      <xdr:grpSpPr>
        <a:xfrm rot="14240232">
          <a:off x="10639425" y="14011275"/>
          <a:ext cx="419100" cy="85725"/>
          <a:chOff x="113" y="606"/>
          <a:chExt cx="9" cy="44"/>
        </a:xfrm>
        <a:solidFill>
          <a:srgbClr val="FFFFFF"/>
        </a:solidFill>
      </xdr:grpSpPr>
      <xdr:sp>
        <xdr:nvSpPr>
          <xdr:cNvPr id="822" name="Oval 683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684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304800</xdr:colOff>
      <xdr:row>74</xdr:row>
      <xdr:rowOff>104775</xdr:rowOff>
    </xdr:from>
    <xdr:to>
      <xdr:col>33</xdr:col>
      <xdr:colOff>238125</xdr:colOff>
      <xdr:row>74</xdr:row>
      <xdr:rowOff>104775</xdr:rowOff>
    </xdr:to>
    <xdr:sp>
      <xdr:nvSpPr>
        <xdr:cNvPr id="824" name="Line 685"/>
        <xdr:cNvSpPr>
          <a:spLocks/>
        </xdr:cNvSpPr>
      </xdr:nvSpPr>
      <xdr:spPr>
        <a:xfrm flipV="1">
          <a:off x="10715625" y="141351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104775</xdr:colOff>
      <xdr:row>73</xdr:row>
      <xdr:rowOff>85725</xdr:rowOff>
    </xdr:from>
    <xdr:to>
      <xdr:col>33</xdr:col>
      <xdr:colOff>104775</xdr:colOff>
      <xdr:row>75</xdr:row>
      <xdr:rowOff>85725</xdr:rowOff>
    </xdr:to>
    <xdr:sp>
      <xdr:nvSpPr>
        <xdr:cNvPr id="825" name="Line 686"/>
        <xdr:cNvSpPr>
          <a:spLocks/>
        </xdr:cNvSpPr>
      </xdr:nvSpPr>
      <xdr:spPr>
        <a:xfrm>
          <a:off x="10829925" y="13916025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161925</xdr:colOff>
      <xdr:row>89</xdr:row>
      <xdr:rowOff>152400</xdr:rowOff>
    </xdr:from>
    <xdr:to>
      <xdr:col>25</xdr:col>
      <xdr:colOff>161925</xdr:colOff>
      <xdr:row>97</xdr:row>
      <xdr:rowOff>28575</xdr:rowOff>
    </xdr:to>
    <xdr:sp>
      <xdr:nvSpPr>
        <xdr:cNvPr id="826" name="Line 687"/>
        <xdr:cNvSpPr>
          <a:spLocks/>
        </xdr:cNvSpPr>
      </xdr:nvSpPr>
      <xdr:spPr>
        <a:xfrm>
          <a:off x="8372475" y="16906875"/>
          <a:ext cx="0" cy="1438275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67</xdr:row>
      <xdr:rowOff>0</xdr:rowOff>
    </xdr:from>
    <xdr:to>
      <xdr:col>28</xdr:col>
      <xdr:colOff>9525</xdr:colOff>
      <xdr:row>70</xdr:row>
      <xdr:rowOff>9525</xdr:rowOff>
    </xdr:to>
    <xdr:sp>
      <xdr:nvSpPr>
        <xdr:cNvPr id="827" name="Line 688"/>
        <xdr:cNvSpPr>
          <a:spLocks/>
        </xdr:cNvSpPr>
      </xdr:nvSpPr>
      <xdr:spPr>
        <a:xfrm>
          <a:off x="9163050" y="12630150"/>
          <a:ext cx="0" cy="6096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70</xdr:row>
      <xdr:rowOff>0</xdr:rowOff>
    </xdr:from>
    <xdr:to>
      <xdr:col>29</xdr:col>
      <xdr:colOff>304800</xdr:colOff>
      <xdr:row>70</xdr:row>
      <xdr:rowOff>0</xdr:rowOff>
    </xdr:to>
    <xdr:sp>
      <xdr:nvSpPr>
        <xdr:cNvPr id="828" name="Line 689"/>
        <xdr:cNvSpPr>
          <a:spLocks/>
        </xdr:cNvSpPr>
      </xdr:nvSpPr>
      <xdr:spPr>
        <a:xfrm>
          <a:off x="9163050" y="13230225"/>
          <a:ext cx="6096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200025</xdr:colOff>
      <xdr:row>70</xdr:row>
      <xdr:rowOff>9525</xdr:rowOff>
    </xdr:from>
    <xdr:to>
      <xdr:col>27</xdr:col>
      <xdr:colOff>304800</xdr:colOff>
      <xdr:row>71</xdr:row>
      <xdr:rowOff>85725</xdr:rowOff>
    </xdr:to>
    <xdr:sp>
      <xdr:nvSpPr>
        <xdr:cNvPr id="829" name="Line 690"/>
        <xdr:cNvSpPr>
          <a:spLocks/>
        </xdr:cNvSpPr>
      </xdr:nvSpPr>
      <xdr:spPr>
        <a:xfrm flipH="1">
          <a:off x="8724900" y="13239750"/>
          <a:ext cx="419100" cy="2762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104775</xdr:colOff>
      <xdr:row>90</xdr:row>
      <xdr:rowOff>161925</xdr:rowOff>
    </xdr:from>
    <xdr:to>
      <xdr:col>34</xdr:col>
      <xdr:colOff>19050</xdr:colOff>
      <xdr:row>98</xdr:row>
      <xdr:rowOff>38100</xdr:rowOff>
    </xdr:to>
    <xdr:sp>
      <xdr:nvSpPr>
        <xdr:cNvPr id="830" name="Line 691"/>
        <xdr:cNvSpPr>
          <a:spLocks/>
        </xdr:cNvSpPr>
      </xdr:nvSpPr>
      <xdr:spPr>
        <a:xfrm>
          <a:off x="9572625" y="17116425"/>
          <a:ext cx="1485900" cy="1438275"/>
        </a:xfrm>
        <a:prstGeom prst="line">
          <a:avLst/>
        </a:prstGeom>
        <a:noFill/>
        <a:ln w="9525" cmpd="sng">
          <a:solidFill>
            <a:srgbClr val="CC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75</xdr:row>
      <xdr:rowOff>95250</xdr:rowOff>
    </xdr:from>
    <xdr:to>
      <xdr:col>13</xdr:col>
      <xdr:colOff>161925</xdr:colOff>
      <xdr:row>75</xdr:row>
      <xdr:rowOff>95250</xdr:rowOff>
    </xdr:to>
    <xdr:sp>
      <xdr:nvSpPr>
        <xdr:cNvPr id="831" name="Line 692"/>
        <xdr:cNvSpPr>
          <a:spLocks/>
        </xdr:cNvSpPr>
      </xdr:nvSpPr>
      <xdr:spPr>
        <a:xfrm>
          <a:off x="4067175" y="14325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71</xdr:row>
      <xdr:rowOff>85725</xdr:rowOff>
    </xdr:from>
    <xdr:to>
      <xdr:col>13</xdr:col>
      <xdr:colOff>209550</xdr:colOff>
      <xdr:row>72</xdr:row>
      <xdr:rowOff>114300</xdr:rowOff>
    </xdr:to>
    <xdr:sp>
      <xdr:nvSpPr>
        <xdr:cNvPr id="832" name="Line 693"/>
        <xdr:cNvSpPr>
          <a:spLocks/>
        </xdr:cNvSpPr>
      </xdr:nvSpPr>
      <xdr:spPr>
        <a:xfrm>
          <a:off x="3762375" y="13515975"/>
          <a:ext cx="8286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103</xdr:row>
      <xdr:rowOff>161925</xdr:rowOff>
    </xdr:from>
    <xdr:to>
      <xdr:col>39</xdr:col>
      <xdr:colOff>9525</xdr:colOff>
      <xdr:row>108</xdr:row>
      <xdr:rowOff>9525</xdr:rowOff>
    </xdr:to>
    <xdr:sp>
      <xdr:nvSpPr>
        <xdr:cNvPr id="833" name="Line 694"/>
        <xdr:cNvSpPr>
          <a:spLocks/>
        </xdr:cNvSpPr>
      </xdr:nvSpPr>
      <xdr:spPr>
        <a:xfrm flipH="1">
          <a:off x="11363325" y="19602450"/>
          <a:ext cx="12573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108</xdr:row>
      <xdr:rowOff>9525</xdr:rowOff>
    </xdr:from>
    <xdr:to>
      <xdr:col>43</xdr:col>
      <xdr:colOff>19050</xdr:colOff>
      <xdr:row>108</xdr:row>
      <xdr:rowOff>9525</xdr:rowOff>
    </xdr:to>
    <xdr:sp>
      <xdr:nvSpPr>
        <xdr:cNvPr id="834" name="Line 695"/>
        <xdr:cNvSpPr>
          <a:spLocks/>
        </xdr:cNvSpPr>
      </xdr:nvSpPr>
      <xdr:spPr>
        <a:xfrm flipV="1">
          <a:off x="11363325" y="2025967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104</xdr:row>
      <xdr:rowOff>9525</xdr:rowOff>
    </xdr:from>
    <xdr:to>
      <xdr:col>41</xdr:col>
      <xdr:colOff>0</xdr:colOff>
      <xdr:row>108</xdr:row>
      <xdr:rowOff>9525</xdr:rowOff>
    </xdr:to>
    <xdr:sp>
      <xdr:nvSpPr>
        <xdr:cNvPr id="835" name="Line 696"/>
        <xdr:cNvSpPr>
          <a:spLocks/>
        </xdr:cNvSpPr>
      </xdr:nvSpPr>
      <xdr:spPr>
        <a:xfrm flipH="1">
          <a:off x="11991975" y="19611975"/>
          <a:ext cx="1247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107</xdr:row>
      <xdr:rowOff>9525</xdr:rowOff>
    </xdr:from>
    <xdr:to>
      <xdr:col>44</xdr:col>
      <xdr:colOff>0</xdr:colOff>
      <xdr:row>107</xdr:row>
      <xdr:rowOff>9525</xdr:rowOff>
    </xdr:to>
    <xdr:sp>
      <xdr:nvSpPr>
        <xdr:cNvPr id="836" name="Line 697"/>
        <xdr:cNvSpPr>
          <a:spLocks/>
        </xdr:cNvSpPr>
      </xdr:nvSpPr>
      <xdr:spPr>
        <a:xfrm>
          <a:off x="11677650" y="20097750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66675</xdr:colOff>
      <xdr:row>106</xdr:row>
      <xdr:rowOff>0</xdr:rowOff>
    </xdr:from>
    <xdr:to>
      <xdr:col>45</xdr:col>
      <xdr:colOff>0</xdr:colOff>
      <xdr:row>106</xdr:row>
      <xdr:rowOff>0</xdr:rowOff>
    </xdr:to>
    <xdr:sp>
      <xdr:nvSpPr>
        <xdr:cNvPr id="837" name="Line 698"/>
        <xdr:cNvSpPr>
          <a:spLocks/>
        </xdr:cNvSpPr>
      </xdr:nvSpPr>
      <xdr:spPr>
        <a:xfrm>
          <a:off x="12049125" y="19926300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105</xdr:row>
      <xdr:rowOff>0</xdr:rowOff>
    </xdr:from>
    <xdr:to>
      <xdr:col>46</xdr:col>
      <xdr:colOff>0</xdr:colOff>
      <xdr:row>105</xdr:row>
      <xdr:rowOff>0</xdr:rowOff>
    </xdr:to>
    <xdr:sp>
      <xdr:nvSpPr>
        <xdr:cNvPr id="838" name="Line 699"/>
        <xdr:cNvSpPr>
          <a:spLocks/>
        </xdr:cNvSpPr>
      </xdr:nvSpPr>
      <xdr:spPr>
        <a:xfrm>
          <a:off x="12306300" y="1976437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103</xdr:row>
      <xdr:rowOff>161925</xdr:rowOff>
    </xdr:from>
    <xdr:to>
      <xdr:col>47</xdr:col>
      <xdr:colOff>0</xdr:colOff>
      <xdr:row>103</xdr:row>
      <xdr:rowOff>161925</xdr:rowOff>
    </xdr:to>
    <xdr:sp>
      <xdr:nvSpPr>
        <xdr:cNvPr id="839" name="Line 700"/>
        <xdr:cNvSpPr>
          <a:spLocks/>
        </xdr:cNvSpPr>
      </xdr:nvSpPr>
      <xdr:spPr>
        <a:xfrm>
          <a:off x="12611100" y="1960245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</xdr:colOff>
      <xdr:row>104</xdr:row>
      <xdr:rowOff>0</xdr:rowOff>
    </xdr:from>
    <xdr:to>
      <xdr:col>43</xdr:col>
      <xdr:colOff>9525</xdr:colOff>
      <xdr:row>108</xdr:row>
      <xdr:rowOff>0</xdr:rowOff>
    </xdr:to>
    <xdr:sp>
      <xdr:nvSpPr>
        <xdr:cNvPr id="840" name="Line 701"/>
        <xdr:cNvSpPr>
          <a:spLocks/>
        </xdr:cNvSpPr>
      </xdr:nvSpPr>
      <xdr:spPr>
        <a:xfrm flipV="1">
          <a:off x="12620625" y="19602450"/>
          <a:ext cx="13239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</xdr:colOff>
      <xdr:row>104</xdr:row>
      <xdr:rowOff>0</xdr:rowOff>
    </xdr:from>
    <xdr:to>
      <xdr:col>45</xdr:col>
      <xdr:colOff>0</xdr:colOff>
      <xdr:row>108</xdr:row>
      <xdr:rowOff>9525</xdr:rowOff>
    </xdr:to>
    <xdr:sp>
      <xdr:nvSpPr>
        <xdr:cNvPr id="841" name="Line 702"/>
        <xdr:cNvSpPr>
          <a:spLocks/>
        </xdr:cNvSpPr>
      </xdr:nvSpPr>
      <xdr:spPr>
        <a:xfrm flipV="1">
          <a:off x="13249275" y="19602450"/>
          <a:ext cx="13144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104</xdr:row>
      <xdr:rowOff>0</xdr:rowOff>
    </xdr:from>
    <xdr:to>
      <xdr:col>47</xdr:col>
      <xdr:colOff>0</xdr:colOff>
      <xdr:row>108</xdr:row>
      <xdr:rowOff>9525</xdr:rowOff>
    </xdr:to>
    <xdr:sp>
      <xdr:nvSpPr>
        <xdr:cNvPr id="842" name="Line 703"/>
        <xdr:cNvSpPr>
          <a:spLocks/>
        </xdr:cNvSpPr>
      </xdr:nvSpPr>
      <xdr:spPr>
        <a:xfrm flipV="1">
          <a:off x="13944600" y="19602450"/>
          <a:ext cx="1247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</xdr:colOff>
      <xdr:row>106</xdr:row>
      <xdr:rowOff>142875</xdr:rowOff>
    </xdr:from>
    <xdr:to>
      <xdr:col>41</xdr:col>
      <xdr:colOff>190500</xdr:colOff>
      <xdr:row>106</xdr:row>
      <xdr:rowOff>142875</xdr:rowOff>
    </xdr:to>
    <xdr:sp>
      <xdr:nvSpPr>
        <xdr:cNvPr id="843" name="Line 704"/>
        <xdr:cNvSpPr>
          <a:spLocks/>
        </xdr:cNvSpPr>
      </xdr:nvSpPr>
      <xdr:spPr>
        <a:xfrm flipH="1">
          <a:off x="12668250" y="20069175"/>
          <a:ext cx="7620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200025</xdr:colOff>
      <xdr:row>105</xdr:row>
      <xdr:rowOff>123825</xdr:rowOff>
    </xdr:from>
    <xdr:to>
      <xdr:col>40</xdr:col>
      <xdr:colOff>76200</xdr:colOff>
      <xdr:row>106</xdr:row>
      <xdr:rowOff>47625</xdr:rowOff>
    </xdr:to>
    <xdr:sp>
      <xdr:nvSpPr>
        <xdr:cNvPr id="844" name="Line 705"/>
        <xdr:cNvSpPr>
          <a:spLocks/>
        </xdr:cNvSpPr>
      </xdr:nvSpPr>
      <xdr:spPr>
        <a:xfrm flipV="1">
          <a:off x="12811125" y="19888200"/>
          <a:ext cx="19050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85725</xdr:colOff>
      <xdr:row>105</xdr:row>
      <xdr:rowOff>28575</xdr:rowOff>
    </xdr:from>
    <xdr:to>
      <xdr:col>44</xdr:col>
      <xdr:colOff>161925</xdr:colOff>
      <xdr:row>105</xdr:row>
      <xdr:rowOff>28575</xdr:rowOff>
    </xdr:to>
    <xdr:sp>
      <xdr:nvSpPr>
        <xdr:cNvPr id="845" name="Line 706"/>
        <xdr:cNvSpPr>
          <a:spLocks/>
        </xdr:cNvSpPr>
      </xdr:nvSpPr>
      <xdr:spPr>
        <a:xfrm>
          <a:off x="13011150" y="19792950"/>
          <a:ext cx="1400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133350</xdr:colOff>
      <xdr:row>105</xdr:row>
      <xdr:rowOff>114300</xdr:rowOff>
    </xdr:from>
    <xdr:to>
      <xdr:col>44</xdr:col>
      <xdr:colOff>161925</xdr:colOff>
      <xdr:row>107</xdr:row>
      <xdr:rowOff>152400</xdr:rowOff>
    </xdr:to>
    <xdr:sp>
      <xdr:nvSpPr>
        <xdr:cNvPr id="846" name="Line 707"/>
        <xdr:cNvSpPr>
          <a:spLocks/>
        </xdr:cNvSpPr>
      </xdr:nvSpPr>
      <xdr:spPr>
        <a:xfrm flipH="1">
          <a:off x="13754100" y="19878675"/>
          <a:ext cx="657225" cy="361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142875</xdr:colOff>
      <xdr:row>107</xdr:row>
      <xdr:rowOff>152400</xdr:rowOff>
    </xdr:from>
    <xdr:to>
      <xdr:col>42</xdr:col>
      <xdr:colOff>142875</xdr:colOff>
      <xdr:row>107</xdr:row>
      <xdr:rowOff>152400</xdr:rowOff>
    </xdr:to>
    <xdr:sp>
      <xdr:nvSpPr>
        <xdr:cNvPr id="847" name="Line 708"/>
        <xdr:cNvSpPr>
          <a:spLocks/>
        </xdr:cNvSpPr>
      </xdr:nvSpPr>
      <xdr:spPr>
        <a:xfrm flipH="1">
          <a:off x="11811000" y="20240625"/>
          <a:ext cx="1952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142875</xdr:colOff>
      <xdr:row>104</xdr:row>
      <xdr:rowOff>38100</xdr:rowOff>
    </xdr:from>
    <xdr:to>
      <xdr:col>39</xdr:col>
      <xdr:colOff>38100</xdr:colOff>
      <xdr:row>107</xdr:row>
      <xdr:rowOff>38100</xdr:rowOff>
    </xdr:to>
    <xdr:sp>
      <xdr:nvSpPr>
        <xdr:cNvPr id="848" name="Line 709"/>
        <xdr:cNvSpPr>
          <a:spLocks/>
        </xdr:cNvSpPr>
      </xdr:nvSpPr>
      <xdr:spPr>
        <a:xfrm flipV="1">
          <a:off x="11811000" y="19640550"/>
          <a:ext cx="838200" cy="485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41</xdr:col>
      <xdr:colOff>228600</xdr:colOff>
      <xdr:row>106</xdr:row>
      <xdr:rowOff>0</xdr:rowOff>
    </xdr:from>
    <xdr:ext cx="266700" cy="238125"/>
    <xdr:sp>
      <xdr:nvSpPr>
        <xdr:cNvPr id="849" name="TextBox 710"/>
        <xdr:cNvSpPr txBox="1">
          <a:spLocks noChangeArrowheads="1"/>
        </xdr:cNvSpPr>
      </xdr:nvSpPr>
      <xdr:spPr>
        <a:xfrm>
          <a:off x="13468350" y="199263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58</a:t>
          </a:r>
        </a:p>
      </xdr:txBody>
    </xdr:sp>
    <xdr:clientData/>
  </xdr:oneCellAnchor>
  <xdr:oneCellAnchor>
    <xdr:from>
      <xdr:col>38</xdr:col>
      <xdr:colOff>190500</xdr:colOff>
      <xdr:row>106</xdr:row>
      <xdr:rowOff>76200</xdr:rowOff>
    </xdr:from>
    <xdr:ext cx="257175" cy="238125"/>
    <xdr:sp>
      <xdr:nvSpPr>
        <xdr:cNvPr id="850" name="TextBox 711"/>
        <xdr:cNvSpPr txBox="1">
          <a:spLocks noChangeArrowheads="1"/>
        </xdr:cNvSpPr>
      </xdr:nvSpPr>
      <xdr:spPr>
        <a:xfrm>
          <a:off x="12487275" y="200025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57</a:t>
          </a:r>
        </a:p>
      </xdr:txBody>
    </xdr:sp>
    <xdr:clientData/>
  </xdr:oneCellAnchor>
  <xdr:oneCellAnchor>
    <xdr:from>
      <xdr:col>42</xdr:col>
      <xdr:colOff>114300</xdr:colOff>
      <xdr:row>105</xdr:row>
      <xdr:rowOff>57150</xdr:rowOff>
    </xdr:from>
    <xdr:ext cx="257175" cy="238125"/>
    <xdr:sp>
      <xdr:nvSpPr>
        <xdr:cNvPr id="851" name="TextBox 712"/>
        <xdr:cNvSpPr txBox="1">
          <a:spLocks noChangeArrowheads="1"/>
        </xdr:cNvSpPr>
      </xdr:nvSpPr>
      <xdr:spPr>
        <a:xfrm>
          <a:off x="13735050" y="19821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55</a:t>
          </a:r>
        </a:p>
      </xdr:txBody>
    </xdr:sp>
    <xdr:clientData/>
  </xdr:oneCellAnchor>
  <xdr:oneCellAnchor>
    <xdr:from>
      <xdr:col>44</xdr:col>
      <xdr:colOff>247650</xdr:colOff>
      <xdr:row>105</xdr:row>
      <xdr:rowOff>38100</xdr:rowOff>
    </xdr:from>
    <xdr:ext cx="257175" cy="238125"/>
    <xdr:sp>
      <xdr:nvSpPr>
        <xdr:cNvPr id="852" name="TextBox 713"/>
        <xdr:cNvSpPr txBox="1">
          <a:spLocks noChangeArrowheads="1"/>
        </xdr:cNvSpPr>
      </xdr:nvSpPr>
      <xdr:spPr>
        <a:xfrm>
          <a:off x="14497050" y="198024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54</a:t>
          </a:r>
        </a:p>
      </xdr:txBody>
    </xdr:sp>
    <xdr:clientData/>
  </xdr:oneCellAnchor>
  <xdr:oneCellAnchor>
    <xdr:from>
      <xdr:col>43</xdr:col>
      <xdr:colOff>38100</xdr:colOff>
      <xdr:row>106</xdr:row>
      <xdr:rowOff>38100</xdr:rowOff>
    </xdr:from>
    <xdr:ext cx="266700" cy="238125"/>
    <xdr:sp>
      <xdr:nvSpPr>
        <xdr:cNvPr id="853" name="TextBox 714"/>
        <xdr:cNvSpPr txBox="1">
          <a:spLocks noChangeArrowheads="1"/>
        </xdr:cNvSpPr>
      </xdr:nvSpPr>
      <xdr:spPr>
        <a:xfrm>
          <a:off x="13973175" y="19964400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53</a:t>
          </a:r>
        </a:p>
      </xdr:txBody>
    </xdr:sp>
    <xdr:clientData/>
  </xdr:oneCellAnchor>
  <xdr:oneCellAnchor>
    <xdr:from>
      <xdr:col>42</xdr:col>
      <xdr:colOff>171450</xdr:colOff>
      <xdr:row>107</xdr:row>
      <xdr:rowOff>38100</xdr:rowOff>
    </xdr:from>
    <xdr:ext cx="257175" cy="238125"/>
    <xdr:sp>
      <xdr:nvSpPr>
        <xdr:cNvPr id="854" name="TextBox 715"/>
        <xdr:cNvSpPr txBox="1">
          <a:spLocks noChangeArrowheads="1"/>
        </xdr:cNvSpPr>
      </xdr:nvSpPr>
      <xdr:spPr>
        <a:xfrm>
          <a:off x="13792200" y="201263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52</a:t>
          </a:r>
        </a:p>
      </xdr:txBody>
    </xdr:sp>
    <xdr:clientData/>
  </xdr:oneCellAnchor>
  <xdr:oneCellAnchor>
    <xdr:from>
      <xdr:col>40</xdr:col>
      <xdr:colOff>247650</xdr:colOff>
      <xdr:row>107</xdr:row>
      <xdr:rowOff>19050</xdr:rowOff>
    </xdr:from>
    <xdr:ext cx="238125" cy="238125"/>
    <xdr:sp>
      <xdr:nvSpPr>
        <xdr:cNvPr id="855" name="TextBox 716"/>
        <xdr:cNvSpPr txBox="1">
          <a:spLocks noChangeArrowheads="1"/>
        </xdr:cNvSpPr>
      </xdr:nvSpPr>
      <xdr:spPr>
        <a:xfrm>
          <a:off x="13173075" y="201072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51</a:t>
          </a:r>
        </a:p>
      </xdr:txBody>
    </xdr:sp>
    <xdr:clientData/>
  </xdr:oneCellAnchor>
  <xdr:oneCellAnchor>
    <xdr:from>
      <xdr:col>38</xdr:col>
      <xdr:colOff>76200</xdr:colOff>
      <xdr:row>107</xdr:row>
      <xdr:rowOff>38100</xdr:rowOff>
    </xdr:from>
    <xdr:ext cx="257175" cy="238125"/>
    <xdr:sp>
      <xdr:nvSpPr>
        <xdr:cNvPr id="856" name="TextBox 717"/>
        <xdr:cNvSpPr txBox="1">
          <a:spLocks noChangeArrowheads="1"/>
        </xdr:cNvSpPr>
      </xdr:nvSpPr>
      <xdr:spPr>
        <a:xfrm>
          <a:off x="12372975" y="201263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50</a:t>
          </a:r>
        </a:p>
      </xdr:txBody>
    </xdr:sp>
    <xdr:clientData/>
  </xdr:oneCellAnchor>
  <xdr:oneCellAnchor>
    <xdr:from>
      <xdr:col>35</xdr:col>
      <xdr:colOff>285750</xdr:colOff>
      <xdr:row>107</xdr:row>
      <xdr:rowOff>38100</xdr:rowOff>
    </xdr:from>
    <xdr:ext cx="257175" cy="238125"/>
    <xdr:sp>
      <xdr:nvSpPr>
        <xdr:cNvPr id="857" name="TextBox 718"/>
        <xdr:cNvSpPr txBox="1">
          <a:spLocks noChangeArrowheads="1"/>
        </xdr:cNvSpPr>
      </xdr:nvSpPr>
      <xdr:spPr>
        <a:xfrm>
          <a:off x="11639550" y="201263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49</a:t>
          </a:r>
        </a:p>
      </xdr:txBody>
    </xdr:sp>
    <xdr:clientData/>
  </xdr:oneCellAnchor>
  <xdr:oneCellAnchor>
    <xdr:from>
      <xdr:col>37</xdr:col>
      <xdr:colOff>266700</xdr:colOff>
      <xdr:row>106</xdr:row>
      <xdr:rowOff>19050</xdr:rowOff>
    </xdr:from>
    <xdr:ext cx="257175" cy="238125"/>
    <xdr:sp>
      <xdr:nvSpPr>
        <xdr:cNvPr id="858" name="TextBox 719"/>
        <xdr:cNvSpPr txBox="1">
          <a:spLocks noChangeArrowheads="1"/>
        </xdr:cNvSpPr>
      </xdr:nvSpPr>
      <xdr:spPr>
        <a:xfrm>
          <a:off x="12249150" y="199453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48</a:t>
          </a:r>
        </a:p>
      </xdr:txBody>
    </xdr:sp>
    <xdr:clientData/>
  </xdr:oneCellAnchor>
  <xdr:oneCellAnchor>
    <xdr:from>
      <xdr:col>38</xdr:col>
      <xdr:colOff>190500</xdr:colOff>
      <xdr:row>105</xdr:row>
      <xdr:rowOff>57150</xdr:rowOff>
    </xdr:from>
    <xdr:ext cx="257175" cy="238125"/>
    <xdr:sp>
      <xdr:nvSpPr>
        <xdr:cNvPr id="859" name="TextBox 720"/>
        <xdr:cNvSpPr txBox="1">
          <a:spLocks noChangeArrowheads="1"/>
        </xdr:cNvSpPr>
      </xdr:nvSpPr>
      <xdr:spPr>
        <a:xfrm>
          <a:off x="12487275" y="19821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oneCellAnchor>
  <xdr:twoCellAnchor>
    <xdr:from>
      <xdr:col>39</xdr:col>
      <xdr:colOff>57150</xdr:colOff>
      <xdr:row>106</xdr:row>
      <xdr:rowOff>57150</xdr:rowOff>
    </xdr:from>
    <xdr:to>
      <xdr:col>41</xdr:col>
      <xdr:colOff>180975</xdr:colOff>
      <xdr:row>106</xdr:row>
      <xdr:rowOff>57150</xdr:rowOff>
    </xdr:to>
    <xdr:sp>
      <xdr:nvSpPr>
        <xdr:cNvPr id="860" name="Line 721"/>
        <xdr:cNvSpPr>
          <a:spLocks/>
        </xdr:cNvSpPr>
      </xdr:nvSpPr>
      <xdr:spPr>
        <a:xfrm>
          <a:off x="12668250" y="19983450"/>
          <a:ext cx="7524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</xdr:colOff>
      <xdr:row>105</xdr:row>
      <xdr:rowOff>28575</xdr:rowOff>
    </xdr:from>
    <xdr:to>
      <xdr:col>40</xdr:col>
      <xdr:colOff>85725</xdr:colOff>
      <xdr:row>106</xdr:row>
      <xdr:rowOff>57150</xdr:rowOff>
    </xdr:to>
    <xdr:sp>
      <xdr:nvSpPr>
        <xdr:cNvPr id="861" name="Line 722"/>
        <xdr:cNvSpPr>
          <a:spLocks/>
        </xdr:cNvSpPr>
      </xdr:nvSpPr>
      <xdr:spPr>
        <a:xfrm flipV="1">
          <a:off x="12668250" y="19792950"/>
          <a:ext cx="342900" cy="190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95250</xdr:colOff>
      <xdr:row>105</xdr:row>
      <xdr:rowOff>114300</xdr:rowOff>
    </xdr:from>
    <xdr:to>
      <xdr:col>44</xdr:col>
      <xdr:colOff>152400</xdr:colOff>
      <xdr:row>105</xdr:row>
      <xdr:rowOff>123825</xdr:rowOff>
    </xdr:to>
    <xdr:sp>
      <xdr:nvSpPr>
        <xdr:cNvPr id="862" name="Line 723"/>
        <xdr:cNvSpPr>
          <a:spLocks/>
        </xdr:cNvSpPr>
      </xdr:nvSpPr>
      <xdr:spPr>
        <a:xfrm flipV="1">
          <a:off x="13020675" y="19878675"/>
          <a:ext cx="1381125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105</xdr:row>
      <xdr:rowOff>38100</xdr:rowOff>
    </xdr:from>
    <xdr:to>
      <xdr:col>44</xdr:col>
      <xdr:colOff>142875</xdr:colOff>
      <xdr:row>107</xdr:row>
      <xdr:rowOff>38100</xdr:rowOff>
    </xdr:to>
    <xdr:sp>
      <xdr:nvSpPr>
        <xdr:cNvPr id="863" name="Line 724"/>
        <xdr:cNvSpPr>
          <a:spLocks/>
        </xdr:cNvSpPr>
      </xdr:nvSpPr>
      <xdr:spPr>
        <a:xfrm flipH="1">
          <a:off x="13773150" y="19802475"/>
          <a:ext cx="619125" cy="323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107</xdr:row>
      <xdr:rowOff>38100</xdr:rowOff>
    </xdr:from>
    <xdr:to>
      <xdr:col>42</xdr:col>
      <xdr:colOff>152400</xdr:colOff>
      <xdr:row>107</xdr:row>
      <xdr:rowOff>38100</xdr:rowOff>
    </xdr:to>
    <xdr:sp>
      <xdr:nvSpPr>
        <xdr:cNvPr id="864" name="Line 725"/>
        <xdr:cNvSpPr>
          <a:spLocks/>
        </xdr:cNvSpPr>
      </xdr:nvSpPr>
      <xdr:spPr>
        <a:xfrm flipH="1">
          <a:off x="11820525" y="20126325"/>
          <a:ext cx="1952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285750</xdr:colOff>
      <xdr:row>104</xdr:row>
      <xdr:rowOff>161925</xdr:rowOff>
    </xdr:from>
    <xdr:to>
      <xdr:col>39</xdr:col>
      <xdr:colOff>47625</xdr:colOff>
      <xdr:row>107</xdr:row>
      <xdr:rowOff>47625</xdr:rowOff>
    </xdr:to>
    <xdr:sp>
      <xdr:nvSpPr>
        <xdr:cNvPr id="865" name="Line 726"/>
        <xdr:cNvSpPr>
          <a:spLocks/>
        </xdr:cNvSpPr>
      </xdr:nvSpPr>
      <xdr:spPr>
        <a:xfrm flipV="1">
          <a:off x="11953875" y="19764375"/>
          <a:ext cx="704850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107</xdr:row>
      <xdr:rowOff>85725</xdr:rowOff>
    </xdr:from>
    <xdr:to>
      <xdr:col>42</xdr:col>
      <xdr:colOff>142875</xdr:colOff>
      <xdr:row>107</xdr:row>
      <xdr:rowOff>85725</xdr:rowOff>
    </xdr:to>
    <xdr:sp>
      <xdr:nvSpPr>
        <xdr:cNvPr id="866" name="Line 727"/>
        <xdr:cNvSpPr>
          <a:spLocks/>
        </xdr:cNvSpPr>
      </xdr:nvSpPr>
      <xdr:spPr>
        <a:xfrm flipV="1">
          <a:off x="11820525" y="20173950"/>
          <a:ext cx="1943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142875</xdr:colOff>
      <xdr:row>105</xdr:row>
      <xdr:rowOff>76200</xdr:rowOff>
    </xdr:from>
    <xdr:to>
      <xdr:col>44</xdr:col>
      <xdr:colOff>123825</xdr:colOff>
      <xdr:row>107</xdr:row>
      <xdr:rowOff>85725</xdr:rowOff>
    </xdr:to>
    <xdr:sp>
      <xdr:nvSpPr>
        <xdr:cNvPr id="867" name="Line 728"/>
        <xdr:cNvSpPr>
          <a:spLocks/>
        </xdr:cNvSpPr>
      </xdr:nvSpPr>
      <xdr:spPr>
        <a:xfrm flipV="1">
          <a:off x="13763625" y="19840575"/>
          <a:ext cx="609600" cy="3333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85725</xdr:colOff>
      <xdr:row>105</xdr:row>
      <xdr:rowOff>76200</xdr:rowOff>
    </xdr:from>
    <xdr:to>
      <xdr:col>44</xdr:col>
      <xdr:colOff>133350</xdr:colOff>
      <xdr:row>105</xdr:row>
      <xdr:rowOff>76200</xdr:rowOff>
    </xdr:to>
    <xdr:sp>
      <xdr:nvSpPr>
        <xdr:cNvPr id="868" name="Line 729"/>
        <xdr:cNvSpPr>
          <a:spLocks/>
        </xdr:cNvSpPr>
      </xdr:nvSpPr>
      <xdr:spPr>
        <a:xfrm flipH="1" flipV="1">
          <a:off x="13011150" y="19840575"/>
          <a:ext cx="13716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</xdr:colOff>
      <xdr:row>105</xdr:row>
      <xdr:rowOff>76200</xdr:rowOff>
    </xdr:from>
    <xdr:to>
      <xdr:col>40</xdr:col>
      <xdr:colOff>76200</xdr:colOff>
      <xdr:row>106</xdr:row>
      <xdr:rowOff>95250</xdr:rowOff>
    </xdr:to>
    <xdr:sp>
      <xdr:nvSpPr>
        <xdr:cNvPr id="869" name="Line 730"/>
        <xdr:cNvSpPr>
          <a:spLocks/>
        </xdr:cNvSpPr>
      </xdr:nvSpPr>
      <xdr:spPr>
        <a:xfrm flipH="1">
          <a:off x="12668250" y="19840575"/>
          <a:ext cx="333375" cy="180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</xdr:colOff>
      <xdr:row>106</xdr:row>
      <xdr:rowOff>95250</xdr:rowOff>
    </xdr:from>
    <xdr:to>
      <xdr:col>41</xdr:col>
      <xdr:colOff>209550</xdr:colOff>
      <xdr:row>106</xdr:row>
      <xdr:rowOff>95250</xdr:rowOff>
    </xdr:to>
    <xdr:sp>
      <xdr:nvSpPr>
        <xdr:cNvPr id="870" name="Line 731"/>
        <xdr:cNvSpPr>
          <a:spLocks/>
        </xdr:cNvSpPr>
      </xdr:nvSpPr>
      <xdr:spPr>
        <a:xfrm>
          <a:off x="12668250" y="20021550"/>
          <a:ext cx="7810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39</xdr:col>
      <xdr:colOff>285750</xdr:colOff>
      <xdr:row>106</xdr:row>
      <xdr:rowOff>0</xdr:rowOff>
    </xdr:from>
    <xdr:ext cx="180975" cy="238125"/>
    <xdr:sp>
      <xdr:nvSpPr>
        <xdr:cNvPr id="871" name="TextBox 732"/>
        <xdr:cNvSpPr txBox="1">
          <a:spLocks noChangeArrowheads="1"/>
        </xdr:cNvSpPr>
      </xdr:nvSpPr>
      <xdr:spPr>
        <a:xfrm>
          <a:off x="12896850" y="1992630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39</xdr:col>
      <xdr:colOff>228600</xdr:colOff>
      <xdr:row>104</xdr:row>
      <xdr:rowOff>38100</xdr:rowOff>
    </xdr:from>
    <xdr:to>
      <xdr:col>46</xdr:col>
      <xdr:colOff>19050</xdr:colOff>
      <xdr:row>104</xdr:row>
      <xdr:rowOff>38100</xdr:rowOff>
    </xdr:to>
    <xdr:sp>
      <xdr:nvSpPr>
        <xdr:cNvPr id="872" name="Line 733"/>
        <xdr:cNvSpPr>
          <a:spLocks/>
        </xdr:cNvSpPr>
      </xdr:nvSpPr>
      <xdr:spPr>
        <a:xfrm flipV="1">
          <a:off x="12839700" y="19640550"/>
          <a:ext cx="2057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104</xdr:row>
      <xdr:rowOff>142875</xdr:rowOff>
    </xdr:from>
    <xdr:to>
      <xdr:col>45</xdr:col>
      <xdr:colOff>209550</xdr:colOff>
      <xdr:row>104</xdr:row>
      <xdr:rowOff>142875</xdr:rowOff>
    </xdr:to>
    <xdr:sp>
      <xdr:nvSpPr>
        <xdr:cNvPr id="873" name="Line 734"/>
        <xdr:cNvSpPr>
          <a:spLocks/>
        </xdr:cNvSpPr>
      </xdr:nvSpPr>
      <xdr:spPr>
        <a:xfrm flipV="1">
          <a:off x="12706350" y="19745325"/>
          <a:ext cx="2066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39</xdr:col>
      <xdr:colOff>0</xdr:colOff>
      <xdr:row>103</xdr:row>
      <xdr:rowOff>19050</xdr:rowOff>
    </xdr:from>
    <xdr:ext cx="266700" cy="238125"/>
    <xdr:sp>
      <xdr:nvSpPr>
        <xdr:cNvPr id="874" name="TextBox 735"/>
        <xdr:cNvSpPr txBox="1">
          <a:spLocks noChangeArrowheads="1"/>
        </xdr:cNvSpPr>
      </xdr:nvSpPr>
      <xdr:spPr>
        <a:xfrm>
          <a:off x="12611100" y="194595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oneCellAnchor>
  <xdr:oneCellAnchor>
    <xdr:from>
      <xdr:col>45</xdr:col>
      <xdr:colOff>304800</xdr:colOff>
      <xdr:row>104</xdr:row>
      <xdr:rowOff>0</xdr:rowOff>
    </xdr:from>
    <xdr:ext cx="257175" cy="238125"/>
    <xdr:sp>
      <xdr:nvSpPr>
        <xdr:cNvPr id="875" name="TextBox 736"/>
        <xdr:cNvSpPr txBox="1">
          <a:spLocks noChangeArrowheads="1"/>
        </xdr:cNvSpPr>
      </xdr:nvSpPr>
      <xdr:spPr>
        <a:xfrm>
          <a:off x="14868525" y="196024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43</a:t>
          </a:r>
        </a:p>
      </xdr:txBody>
    </xdr:sp>
    <xdr:clientData/>
  </xdr:oneCellAnchor>
  <xdr:oneCellAnchor>
    <xdr:from>
      <xdr:col>43</xdr:col>
      <xdr:colOff>228600</xdr:colOff>
      <xdr:row>103</xdr:row>
      <xdr:rowOff>57150</xdr:rowOff>
    </xdr:from>
    <xdr:ext cx="257175" cy="238125"/>
    <xdr:sp>
      <xdr:nvSpPr>
        <xdr:cNvPr id="876" name="TextBox 737"/>
        <xdr:cNvSpPr txBox="1">
          <a:spLocks noChangeArrowheads="1"/>
        </xdr:cNvSpPr>
      </xdr:nvSpPr>
      <xdr:spPr>
        <a:xfrm>
          <a:off x="14163675" y="194976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44</a:t>
          </a:r>
        </a:p>
      </xdr:txBody>
    </xdr:sp>
    <xdr:clientData/>
  </xdr:oneCellAnchor>
  <xdr:oneCellAnchor>
    <xdr:from>
      <xdr:col>41</xdr:col>
      <xdr:colOff>190500</xdr:colOff>
      <xdr:row>103</xdr:row>
      <xdr:rowOff>38100</xdr:rowOff>
    </xdr:from>
    <xdr:ext cx="266700" cy="238125"/>
    <xdr:sp>
      <xdr:nvSpPr>
        <xdr:cNvPr id="877" name="TextBox 738"/>
        <xdr:cNvSpPr txBox="1">
          <a:spLocks noChangeArrowheads="1"/>
        </xdr:cNvSpPr>
      </xdr:nvSpPr>
      <xdr:spPr>
        <a:xfrm>
          <a:off x="13430250" y="194786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oneCellAnchor>
  <xdr:twoCellAnchor>
    <xdr:from>
      <xdr:col>39</xdr:col>
      <xdr:colOff>76200</xdr:colOff>
      <xdr:row>104</xdr:row>
      <xdr:rowOff>95250</xdr:rowOff>
    </xdr:from>
    <xdr:to>
      <xdr:col>45</xdr:col>
      <xdr:colOff>200025</xdr:colOff>
      <xdr:row>104</xdr:row>
      <xdr:rowOff>95250</xdr:rowOff>
    </xdr:to>
    <xdr:sp>
      <xdr:nvSpPr>
        <xdr:cNvPr id="878" name="Line 739"/>
        <xdr:cNvSpPr>
          <a:spLocks/>
        </xdr:cNvSpPr>
      </xdr:nvSpPr>
      <xdr:spPr>
        <a:xfrm flipH="1" flipV="1">
          <a:off x="12687300" y="19697700"/>
          <a:ext cx="2076450" cy="0"/>
        </a:xfrm>
        <a:prstGeom prst="line">
          <a:avLst/>
        </a:prstGeom>
        <a:noFill/>
        <a:ln w="9525" cmpd="sng">
          <a:solidFill>
            <a:srgbClr val="0000FF"/>
          </a:solidFill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39</xdr:col>
      <xdr:colOff>304800</xdr:colOff>
      <xdr:row>108</xdr:row>
      <xdr:rowOff>76200</xdr:rowOff>
    </xdr:from>
    <xdr:ext cx="180975" cy="238125"/>
    <xdr:sp>
      <xdr:nvSpPr>
        <xdr:cNvPr id="879" name="TextBox 740"/>
        <xdr:cNvSpPr txBox="1">
          <a:spLocks noChangeArrowheads="1"/>
        </xdr:cNvSpPr>
      </xdr:nvSpPr>
      <xdr:spPr>
        <a:xfrm>
          <a:off x="12915900" y="20326350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40</xdr:col>
      <xdr:colOff>123825</xdr:colOff>
      <xdr:row>108</xdr:row>
      <xdr:rowOff>85725</xdr:rowOff>
    </xdr:from>
    <xdr:to>
      <xdr:col>42</xdr:col>
      <xdr:colOff>0</xdr:colOff>
      <xdr:row>108</xdr:row>
      <xdr:rowOff>95250</xdr:rowOff>
    </xdr:to>
    <xdr:sp>
      <xdr:nvSpPr>
        <xdr:cNvPr id="880" name="Line 741"/>
        <xdr:cNvSpPr>
          <a:spLocks/>
        </xdr:cNvSpPr>
      </xdr:nvSpPr>
      <xdr:spPr>
        <a:xfrm flipV="1">
          <a:off x="13049250" y="2033587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Dot"/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190500</xdr:colOff>
      <xdr:row>106</xdr:row>
      <xdr:rowOff>57150</xdr:rowOff>
    </xdr:from>
    <xdr:to>
      <xdr:col>41</xdr:col>
      <xdr:colOff>190500</xdr:colOff>
      <xdr:row>106</xdr:row>
      <xdr:rowOff>142875</xdr:rowOff>
    </xdr:to>
    <xdr:sp>
      <xdr:nvSpPr>
        <xdr:cNvPr id="881" name="Line 742"/>
        <xdr:cNvSpPr>
          <a:spLocks/>
        </xdr:cNvSpPr>
      </xdr:nvSpPr>
      <xdr:spPr>
        <a:xfrm>
          <a:off x="13430250" y="19983450"/>
          <a:ext cx="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57150</xdr:colOff>
      <xdr:row>106</xdr:row>
      <xdr:rowOff>47625</xdr:rowOff>
    </xdr:from>
    <xdr:to>
      <xdr:col>39</xdr:col>
      <xdr:colOff>57150</xdr:colOff>
      <xdr:row>106</xdr:row>
      <xdr:rowOff>133350</xdr:rowOff>
    </xdr:to>
    <xdr:sp>
      <xdr:nvSpPr>
        <xdr:cNvPr id="882" name="Line 743"/>
        <xdr:cNvSpPr>
          <a:spLocks/>
        </xdr:cNvSpPr>
      </xdr:nvSpPr>
      <xdr:spPr>
        <a:xfrm>
          <a:off x="12668250" y="19973925"/>
          <a:ext cx="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66675</xdr:colOff>
      <xdr:row>106</xdr:row>
      <xdr:rowOff>57150</xdr:rowOff>
    </xdr:from>
    <xdr:to>
      <xdr:col>39</xdr:col>
      <xdr:colOff>180975</xdr:colOff>
      <xdr:row>106</xdr:row>
      <xdr:rowOff>133350</xdr:rowOff>
    </xdr:to>
    <xdr:sp>
      <xdr:nvSpPr>
        <xdr:cNvPr id="883" name="Line 744"/>
        <xdr:cNvSpPr>
          <a:spLocks/>
        </xdr:cNvSpPr>
      </xdr:nvSpPr>
      <xdr:spPr>
        <a:xfrm flipV="1">
          <a:off x="12677775" y="19983450"/>
          <a:ext cx="114300" cy="76200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85725</xdr:colOff>
      <xdr:row>105</xdr:row>
      <xdr:rowOff>28575</xdr:rowOff>
    </xdr:from>
    <xdr:to>
      <xdr:col>40</xdr:col>
      <xdr:colOff>85725</xdr:colOff>
      <xdr:row>105</xdr:row>
      <xdr:rowOff>123825</xdr:rowOff>
    </xdr:to>
    <xdr:sp>
      <xdr:nvSpPr>
        <xdr:cNvPr id="884" name="Line 745"/>
        <xdr:cNvSpPr>
          <a:spLocks/>
        </xdr:cNvSpPr>
      </xdr:nvSpPr>
      <xdr:spPr>
        <a:xfrm>
          <a:off x="13011150" y="19792950"/>
          <a:ext cx="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161925</xdr:colOff>
      <xdr:row>105</xdr:row>
      <xdr:rowOff>28575</xdr:rowOff>
    </xdr:from>
    <xdr:to>
      <xdr:col>44</xdr:col>
      <xdr:colOff>161925</xdr:colOff>
      <xdr:row>105</xdr:row>
      <xdr:rowOff>114300</xdr:rowOff>
    </xdr:to>
    <xdr:sp>
      <xdr:nvSpPr>
        <xdr:cNvPr id="885" name="Line 746"/>
        <xdr:cNvSpPr>
          <a:spLocks/>
        </xdr:cNvSpPr>
      </xdr:nvSpPr>
      <xdr:spPr>
        <a:xfrm>
          <a:off x="14411325" y="19792950"/>
          <a:ext cx="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107</xdr:row>
      <xdr:rowOff>38100</xdr:rowOff>
    </xdr:from>
    <xdr:to>
      <xdr:col>42</xdr:col>
      <xdr:colOff>152400</xdr:colOff>
      <xdr:row>107</xdr:row>
      <xdr:rowOff>152400</xdr:rowOff>
    </xdr:to>
    <xdr:sp>
      <xdr:nvSpPr>
        <xdr:cNvPr id="886" name="Line 747"/>
        <xdr:cNvSpPr>
          <a:spLocks/>
        </xdr:cNvSpPr>
      </xdr:nvSpPr>
      <xdr:spPr>
        <a:xfrm flipV="1">
          <a:off x="13773150" y="20126325"/>
          <a:ext cx="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142875</xdr:colOff>
      <xdr:row>107</xdr:row>
      <xdr:rowOff>28575</xdr:rowOff>
    </xdr:from>
    <xdr:to>
      <xdr:col>36</xdr:col>
      <xdr:colOff>142875</xdr:colOff>
      <xdr:row>107</xdr:row>
      <xdr:rowOff>152400</xdr:rowOff>
    </xdr:to>
    <xdr:sp>
      <xdr:nvSpPr>
        <xdr:cNvPr id="887" name="Line 748"/>
        <xdr:cNvSpPr>
          <a:spLocks/>
        </xdr:cNvSpPr>
      </xdr:nvSpPr>
      <xdr:spPr>
        <a:xfrm flipH="1">
          <a:off x="11811000" y="20116800"/>
          <a:ext cx="0" cy="1238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142875</xdr:colOff>
      <xdr:row>107</xdr:row>
      <xdr:rowOff>47625</xdr:rowOff>
    </xdr:from>
    <xdr:to>
      <xdr:col>36</xdr:col>
      <xdr:colOff>285750</xdr:colOff>
      <xdr:row>107</xdr:row>
      <xdr:rowOff>152400</xdr:rowOff>
    </xdr:to>
    <xdr:sp>
      <xdr:nvSpPr>
        <xdr:cNvPr id="888" name="Line 749"/>
        <xdr:cNvSpPr>
          <a:spLocks/>
        </xdr:cNvSpPr>
      </xdr:nvSpPr>
      <xdr:spPr>
        <a:xfrm flipV="1">
          <a:off x="11811000" y="20135850"/>
          <a:ext cx="142875" cy="10477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104</xdr:row>
      <xdr:rowOff>104775</xdr:rowOff>
    </xdr:from>
    <xdr:to>
      <xdr:col>39</xdr:col>
      <xdr:colOff>47625</xdr:colOff>
      <xdr:row>107</xdr:row>
      <xdr:rowOff>85725</xdr:rowOff>
    </xdr:to>
    <xdr:sp>
      <xdr:nvSpPr>
        <xdr:cNvPr id="889" name="Line 750"/>
        <xdr:cNvSpPr>
          <a:spLocks/>
        </xdr:cNvSpPr>
      </xdr:nvSpPr>
      <xdr:spPr>
        <a:xfrm flipV="1">
          <a:off x="11820525" y="19707225"/>
          <a:ext cx="838200" cy="466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47625</xdr:colOff>
      <xdr:row>104</xdr:row>
      <xdr:rowOff>47625</xdr:rowOff>
    </xdr:from>
    <xdr:to>
      <xdr:col>39</xdr:col>
      <xdr:colOff>47625</xdr:colOff>
      <xdr:row>104</xdr:row>
      <xdr:rowOff>161925</xdr:rowOff>
    </xdr:to>
    <xdr:sp>
      <xdr:nvSpPr>
        <xdr:cNvPr id="890" name="Line 751"/>
        <xdr:cNvSpPr>
          <a:spLocks/>
        </xdr:cNvSpPr>
      </xdr:nvSpPr>
      <xdr:spPr>
        <a:xfrm flipV="1">
          <a:off x="12658725" y="19650075"/>
          <a:ext cx="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200025</xdr:colOff>
      <xdr:row>104</xdr:row>
      <xdr:rowOff>38100</xdr:rowOff>
    </xdr:from>
    <xdr:to>
      <xdr:col>46</xdr:col>
      <xdr:colOff>28575</xdr:colOff>
      <xdr:row>104</xdr:row>
      <xdr:rowOff>142875</xdr:rowOff>
    </xdr:to>
    <xdr:sp>
      <xdr:nvSpPr>
        <xdr:cNvPr id="891" name="Line 752"/>
        <xdr:cNvSpPr>
          <a:spLocks/>
        </xdr:cNvSpPr>
      </xdr:nvSpPr>
      <xdr:spPr>
        <a:xfrm flipV="1">
          <a:off x="14763750" y="19640550"/>
          <a:ext cx="14287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104775</xdr:colOff>
      <xdr:row>104</xdr:row>
      <xdr:rowOff>38100</xdr:rowOff>
    </xdr:from>
    <xdr:to>
      <xdr:col>39</xdr:col>
      <xdr:colOff>238125</xdr:colOff>
      <xdr:row>104</xdr:row>
      <xdr:rowOff>142875</xdr:rowOff>
    </xdr:to>
    <xdr:sp>
      <xdr:nvSpPr>
        <xdr:cNvPr id="892" name="Line 753"/>
        <xdr:cNvSpPr>
          <a:spLocks/>
        </xdr:cNvSpPr>
      </xdr:nvSpPr>
      <xdr:spPr>
        <a:xfrm flipV="1">
          <a:off x="12715875" y="19640550"/>
          <a:ext cx="133350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76200</xdr:colOff>
      <xdr:row>105</xdr:row>
      <xdr:rowOff>57150</xdr:rowOff>
    </xdr:from>
    <xdr:ext cx="257175" cy="238125"/>
    <xdr:sp>
      <xdr:nvSpPr>
        <xdr:cNvPr id="893" name="TextBox 754"/>
        <xdr:cNvSpPr txBox="1">
          <a:spLocks noChangeArrowheads="1"/>
        </xdr:cNvSpPr>
      </xdr:nvSpPr>
      <xdr:spPr>
        <a:xfrm>
          <a:off x="13001625" y="198215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56</a:t>
          </a:r>
        </a:p>
      </xdr:txBody>
    </xdr:sp>
    <xdr:clientData/>
  </xdr:oneCellAnchor>
  <xdr:twoCellAnchor>
    <xdr:from>
      <xdr:col>39</xdr:col>
      <xdr:colOff>228600</xdr:colOff>
      <xdr:row>106</xdr:row>
      <xdr:rowOff>161925</xdr:rowOff>
    </xdr:from>
    <xdr:to>
      <xdr:col>41</xdr:col>
      <xdr:colOff>19050</xdr:colOff>
      <xdr:row>107</xdr:row>
      <xdr:rowOff>66675</xdr:rowOff>
    </xdr:to>
    <xdr:grpSp>
      <xdr:nvGrpSpPr>
        <xdr:cNvPr id="894" name="Group 755"/>
        <xdr:cNvGrpSpPr>
          <a:grpSpLocks/>
        </xdr:cNvGrpSpPr>
      </xdr:nvGrpSpPr>
      <xdr:grpSpPr>
        <a:xfrm rot="14240232">
          <a:off x="12839700" y="20088225"/>
          <a:ext cx="419100" cy="66675"/>
          <a:chOff x="113" y="606"/>
          <a:chExt cx="9" cy="44"/>
        </a:xfrm>
        <a:solidFill>
          <a:srgbClr val="FFFFFF"/>
        </a:solidFill>
      </xdr:grpSpPr>
      <xdr:sp>
        <xdr:nvSpPr>
          <xdr:cNvPr id="895" name="Oval 756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Oval 757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304800</xdr:colOff>
      <xdr:row>107</xdr:row>
      <xdr:rowOff>104775</xdr:rowOff>
    </xdr:from>
    <xdr:to>
      <xdr:col>40</xdr:col>
      <xdr:colOff>238125</xdr:colOff>
      <xdr:row>107</xdr:row>
      <xdr:rowOff>104775</xdr:rowOff>
    </xdr:to>
    <xdr:sp>
      <xdr:nvSpPr>
        <xdr:cNvPr id="897" name="Line 758"/>
        <xdr:cNvSpPr>
          <a:spLocks/>
        </xdr:cNvSpPr>
      </xdr:nvSpPr>
      <xdr:spPr>
        <a:xfrm flipV="1">
          <a:off x="12915900" y="201930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104775</xdr:colOff>
      <xdr:row>106</xdr:row>
      <xdr:rowOff>85725</xdr:rowOff>
    </xdr:from>
    <xdr:to>
      <xdr:col>40</xdr:col>
      <xdr:colOff>104775</xdr:colOff>
      <xdr:row>108</xdr:row>
      <xdr:rowOff>85725</xdr:rowOff>
    </xdr:to>
    <xdr:sp>
      <xdr:nvSpPr>
        <xdr:cNvPr id="898" name="Line 759"/>
        <xdr:cNvSpPr>
          <a:spLocks/>
        </xdr:cNvSpPr>
      </xdr:nvSpPr>
      <xdr:spPr>
        <a:xfrm>
          <a:off x="13030200" y="200120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133350</xdr:colOff>
      <xdr:row>110</xdr:row>
      <xdr:rowOff>85725</xdr:rowOff>
    </xdr:from>
    <xdr:to>
      <xdr:col>47</xdr:col>
      <xdr:colOff>0</xdr:colOff>
      <xdr:row>114</xdr:row>
      <xdr:rowOff>19050</xdr:rowOff>
    </xdr:to>
    <xdr:sp>
      <xdr:nvSpPr>
        <xdr:cNvPr id="899" name="Line 760"/>
        <xdr:cNvSpPr>
          <a:spLocks/>
        </xdr:cNvSpPr>
      </xdr:nvSpPr>
      <xdr:spPr>
        <a:xfrm>
          <a:off x="14068425" y="20659725"/>
          <a:ext cx="1123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113</xdr:row>
      <xdr:rowOff>9525</xdr:rowOff>
    </xdr:from>
    <xdr:to>
      <xdr:col>47</xdr:col>
      <xdr:colOff>9525</xdr:colOff>
      <xdr:row>116</xdr:row>
      <xdr:rowOff>0</xdr:rowOff>
    </xdr:to>
    <xdr:sp>
      <xdr:nvSpPr>
        <xdr:cNvPr id="900" name="Line 761"/>
        <xdr:cNvSpPr>
          <a:spLocks/>
        </xdr:cNvSpPr>
      </xdr:nvSpPr>
      <xdr:spPr>
        <a:xfrm>
          <a:off x="14249400" y="21069300"/>
          <a:ext cx="952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19050</xdr:colOff>
      <xdr:row>110</xdr:row>
      <xdr:rowOff>85725</xdr:rowOff>
    </xdr:from>
    <xdr:to>
      <xdr:col>44</xdr:col>
      <xdr:colOff>190500</xdr:colOff>
      <xdr:row>114</xdr:row>
      <xdr:rowOff>0</xdr:rowOff>
    </xdr:to>
    <xdr:sp>
      <xdr:nvSpPr>
        <xdr:cNvPr id="901" name="Line 762"/>
        <xdr:cNvSpPr>
          <a:spLocks/>
        </xdr:cNvSpPr>
      </xdr:nvSpPr>
      <xdr:spPr>
        <a:xfrm flipH="1">
          <a:off x="13258800" y="20659725"/>
          <a:ext cx="11811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113</xdr:row>
      <xdr:rowOff>9525</xdr:rowOff>
    </xdr:from>
    <xdr:to>
      <xdr:col>43</xdr:col>
      <xdr:colOff>304800</xdr:colOff>
      <xdr:row>116</xdr:row>
      <xdr:rowOff>9525</xdr:rowOff>
    </xdr:to>
    <xdr:sp>
      <xdr:nvSpPr>
        <xdr:cNvPr id="902" name="Line 763"/>
        <xdr:cNvSpPr>
          <a:spLocks/>
        </xdr:cNvSpPr>
      </xdr:nvSpPr>
      <xdr:spPr>
        <a:xfrm flipH="1">
          <a:off x="13239750" y="21069300"/>
          <a:ext cx="10001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110</xdr:row>
      <xdr:rowOff>9525</xdr:rowOff>
    </xdr:from>
    <xdr:to>
      <xdr:col>47</xdr:col>
      <xdr:colOff>304800</xdr:colOff>
      <xdr:row>113</xdr:row>
      <xdr:rowOff>9525</xdr:rowOff>
    </xdr:to>
    <xdr:sp>
      <xdr:nvSpPr>
        <xdr:cNvPr id="903" name="Line 764"/>
        <xdr:cNvSpPr>
          <a:spLocks/>
        </xdr:cNvSpPr>
      </xdr:nvSpPr>
      <xdr:spPr>
        <a:xfrm flipH="1" flipV="1">
          <a:off x="14249400" y="20583525"/>
          <a:ext cx="1247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19050</xdr:colOff>
      <xdr:row>110</xdr:row>
      <xdr:rowOff>9525</xdr:rowOff>
    </xdr:from>
    <xdr:to>
      <xdr:col>44</xdr:col>
      <xdr:colOff>9525</xdr:colOff>
      <xdr:row>113</xdr:row>
      <xdr:rowOff>0</xdr:rowOff>
    </xdr:to>
    <xdr:sp>
      <xdr:nvSpPr>
        <xdr:cNvPr id="904" name="Line 765"/>
        <xdr:cNvSpPr>
          <a:spLocks/>
        </xdr:cNvSpPr>
      </xdr:nvSpPr>
      <xdr:spPr>
        <a:xfrm flipH="1">
          <a:off x="12944475" y="20583525"/>
          <a:ext cx="131445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114</xdr:row>
      <xdr:rowOff>19050</xdr:rowOff>
    </xdr:from>
    <xdr:to>
      <xdr:col>47</xdr:col>
      <xdr:colOff>0</xdr:colOff>
      <xdr:row>116</xdr:row>
      <xdr:rowOff>9525</xdr:rowOff>
    </xdr:to>
    <xdr:sp>
      <xdr:nvSpPr>
        <xdr:cNvPr id="905" name="Line 766"/>
        <xdr:cNvSpPr>
          <a:spLocks/>
        </xdr:cNvSpPr>
      </xdr:nvSpPr>
      <xdr:spPr>
        <a:xfrm>
          <a:off x="15192375" y="212407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113</xdr:row>
      <xdr:rowOff>9525</xdr:rowOff>
    </xdr:from>
    <xdr:to>
      <xdr:col>47</xdr:col>
      <xdr:colOff>304800</xdr:colOff>
      <xdr:row>114</xdr:row>
      <xdr:rowOff>19050</xdr:rowOff>
    </xdr:to>
    <xdr:sp>
      <xdr:nvSpPr>
        <xdr:cNvPr id="906" name="Line 767"/>
        <xdr:cNvSpPr>
          <a:spLocks/>
        </xdr:cNvSpPr>
      </xdr:nvSpPr>
      <xdr:spPr>
        <a:xfrm flipV="1">
          <a:off x="15192375" y="21069300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113</xdr:row>
      <xdr:rowOff>9525</xdr:rowOff>
    </xdr:from>
    <xdr:to>
      <xdr:col>41</xdr:col>
      <xdr:colOff>9525</xdr:colOff>
      <xdr:row>113</xdr:row>
      <xdr:rowOff>152400</xdr:rowOff>
    </xdr:to>
    <xdr:sp>
      <xdr:nvSpPr>
        <xdr:cNvPr id="907" name="Line 768"/>
        <xdr:cNvSpPr>
          <a:spLocks/>
        </xdr:cNvSpPr>
      </xdr:nvSpPr>
      <xdr:spPr>
        <a:xfrm flipH="1" flipV="1">
          <a:off x="12925425" y="21069300"/>
          <a:ext cx="3238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</xdr:colOff>
      <xdr:row>113</xdr:row>
      <xdr:rowOff>152400</xdr:rowOff>
    </xdr:from>
    <xdr:to>
      <xdr:col>41</xdr:col>
      <xdr:colOff>9525</xdr:colOff>
      <xdr:row>115</xdr:row>
      <xdr:rowOff>152400</xdr:rowOff>
    </xdr:to>
    <xdr:sp>
      <xdr:nvSpPr>
        <xdr:cNvPr id="908" name="Line 769"/>
        <xdr:cNvSpPr>
          <a:spLocks/>
        </xdr:cNvSpPr>
      </xdr:nvSpPr>
      <xdr:spPr>
        <a:xfrm>
          <a:off x="13249275" y="21212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304800</xdr:colOff>
      <xdr:row>113</xdr:row>
      <xdr:rowOff>9525</xdr:rowOff>
    </xdr:from>
    <xdr:to>
      <xdr:col>39</xdr:col>
      <xdr:colOff>304800</xdr:colOff>
      <xdr:row>115</xdr:row>
      <xdr:rowOff>19050</xdr:rowOff>
    </xdr:to>
    <xdr:sp>
      <xdr:nvSpPr>
        <xdr:cNvPr id="909" name="Line 770"/>
        <xdr:cNvSpPr>
          <a:spLocks/>
        </xdr:cNvSpPr>
      </xdr:nvSpPr>
      <xdr:spPr>
        <a:xfrm>
          <a:off x="12915900" y="2106930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115</xdr:row>
      <xdr:rowOff>19050</xdr:rowOff>
    </xdr:from>
    <xdr:to>
      <xdr:col>41</xdr:col>
      <xdr:colOff>0</xdr:colOff>
      <xdr:row>116</xdr:row>
      <xdr:rowOff>9525</xdr:rowOff>
    </xdr:to>
    <xdr:sp>
      <xdr:nvSpPr>
        <xdr:cNvPr id="910" name="Line 771"/>
        <xdr:cNvSpPr>
          <a:spLocks/>
        </xdr:cNvSpPr>
      </xdr:nvSpPr>
      <xdr:spPr>
        <a:xfrm>
          <a:off x="12925425" y="21402675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304800</xdr:colOff>
      <xdr:row>113</xdr:row>
      <xdr:rowOff>19050</xdr:rowOff>
    </xdr:from>
    <xdr:to>
      <xdr:col>47</xdr:col>
      <xdr:colOff>304800</xdr:colOff>
      <xdr:row>114</xdr:row>
      <xdr:rowOff>152400</xdr:rowOff>
    </xdr:to>
    <xdr:sp>
      <xdr:nvSpPr>
        <xdr:cNvPr id="911" name="Line 772"/>
        <xdr:cNvSpPr>
          <a:spLocks/>
        </xdr:cNvSpPr>
      </xdr:nvSpPr>
      <xdr:spPr>
        <a:xfrm>
          <a:off x="15497175" y="21078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0</xdr:colOff>
      <xdr:row>114</xdr:row>
      <xdr:rowOff>152400</xdr:rowOff>
    </xdr:from>
    <xdr:to>
      <xdr:col>47</xdr:col>
      <xdr:colOff>304800</xdr:colOff>
      <xdr:row>116</xdr:row>
      <xdr:rowOff>9525</xdr:rowOff>
    </xdr:to>
    <xdr:sp>
      <xdr:nvSpPr>
        <xdr:cNvPr id="912" name="Line 773"/>
        <xdr:cNvSpPr>
          <a:spLocks/>
        </xdr:cNvSpPr>
      </xdr:nvSpPr>
      <xdr:spPr>
        <a:xfrm flipV="1">
          <a:off x="15192375" y="21374100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95250</xdr:colOff>
      <xdr:row>111</xdr:row>
      <xdr:rowOff>57150</xdr:rowOff>
    </xdr:from>
    <xdr:to>
      <xdr:col>43</xdr:col>
      <xdr:colOff>0</xdr:colOff>
      <xdr:row>112</xdr:row>
      <xdr:rowOff>9525</xdr:rowOff>
    </xdr:to>
    <xdr:sp>
      <xdr:nvSpPr>
        <xdr:cNvPr id="913" name="Line 774"/>
        <xdr:cNvSpPr>
          <a:spLocks/>
        </xdr:cNvSpPr>
      </xdr:nvSpPr>
      <xdr:spPr>
        <a:xfrm flipH="1" flipV="1">
          <a:off x="13716000" y="20793075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47625</xdr:colOff>
      <xdr:row>112</xdr:row>
      <xdr:rowOff>38100</xdr:rowOff>
    </xdr:from>
    <xdr:to>
      <xdr:col>42</xdr:col>
      <xdr:colOff>0</xdr:colOff>
      <xdr:row>113</xdr:row>
      <xdr:rowOff>0</xdr:rowOff>
    </xdr:to>
    <xdr:sp>
      <xdr:nvSpPr>
        <xdr:cNvPr id="914" name="Line 775"/>
        <xdr:cNvSpPr>
          <a:spLocks/>
        </xdr:cNvSpPr>
      </xdr:nvSpPr>
      <xdr:spPr>
        <a:xfrm flipH="1" flipV="1">
          <a:off x="13287375" y="20935950"/>
          <a:ext cx="3333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113</xdr:row>
      <xdr:rowOff>0</xdr:rowOff>
    </xdr:from>
    <xdr:to>
      <xdr:col>42</xdr:col>
      <xdr:colOff>0</xdr:colOff>
      <xdr:row>115</xdr:row>
      <xdr:rowOff>9525</xdr:rowOff>
    </xdr:to>
    <xdr:sp>
      <xdr:nvSpPr>
        <xdr:cNvPr id="915" name="Line 776"/>
        <xdr:cNvSpPr>
          <a:spLocks/>
        </xdr:cNvSpPr>
      </xdr:nvSpPr>
      <xdr:spPr>
        <a:xfrm>
          <a:off x="13620750" y="21059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0</xdr:colOff>
      <xdr:row>112</xdr:row>
      <xdr:rowOff>9525</xdr:rowOff>
    </xdr:from>
    <xdr:to>
      <xdr:col>43</xdr:col>
      <xdr:colOff>0</xdr:colOff>
      <xdr:row>114</xdr:row>
      <xdr:rowOff>19050</xdr:rowOff>
    </xdr:to>
    <xdr:sp>
      <xdr:nvSpPr>
        <xdr:cNvPr id="916" name="Line 777"/>
        <xdr:cNvSpPr>
          <a:spLocks/>
        </xdr:cNvSpPr>
      </xdr:nvSpPr>
      <xdr:spPr>
        <a:xfrm>
          <a:off x="13935075" y="20907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112</xdr:row>
      <xdr:rowOff>28575</xdr:rowOff>
    </xdr:from>
    <xdr:to>
      <xdr:col>45</xdr:col>
      <xdr:colOff>9525</xdr:colOff>
      <xdr:row>114</xdr:row>
      <xdr:rowOff>19050</xdr:rowOff>
    </xdr:to>
    <xdr:sp>
      <xdr:nvSpPr>
        <xdr:cNvPr id="917" name="Line 778"/>
        <xdr:cNvSpPr>
          <a:spLocks/>
        </xdr:cNvSpPr>
      </xdr:nvSpPr>
      <xdr:spPr>
        <a:xfrm>
          <a:off x="14573250" y="209264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19050</xdr:colOff>
      <xdr:row>111</xdr:row>
      <xdr:rowOff>47625</xdr:rowOff>
    </xdr:from>
    <xdr:to>
      <xdr:col>45</xdr:col>
      <xdr:colOff>219075</xdr:colOff>
      <xdr:row>112</xdr:row>
      <xdr:rowOff>19050</xdr:rowOff>
    </xdr:to>
    <xdr:sp>
      <xdr:nvSpPr>
        <xdr:cNvPr id="918" name="Line 779"/>
        <xdr:cNvSpPr>
          <a:spLocks/>
        </xdr:cNvSpPr>
      </xdr:nvSpPr>
      <xdr:spPr>
        <a:xfrm flipV="1">
          <a:off x="14582775" y="20783550"/>
          <a:ext cx="2000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113</xdr:row>
      <xdr:rowOff>28575</xdr:rowOff>
    </xdr:from>
    <xdr:to>
      <xdr:col>46</xdr:col>
      <xdr:colOff>9525</xdr:colOff>
      <xdr:row>115</xdr:row>
      <xdr:rowOff>9525</xdr:rowOff>
    </xdr:to>
    <xdr:sp>
      <xdr:nvSpPr>
        <xdr:cNvPr id="919" name="Line 783"/>
        <xdr:cNvSpPr>
          <a:spLocks/>
        </xdr:cNvSpPr>
      </xdr:nvSpPr>
      <xdr:spPr>
        <a:xfrm>
          <a:off x="14887575" y="21088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9525</xdr:colOff>
      <xdr:row>112</xdr:row>
      <xdr:rowOff>28575</xdr:rowOff>
    </xdr:from>
    <xdr:to>
      <xdr:col>46</xdr:col>
      <xdr:colOff>257175</xdr:colOff>
      <xdr:row>113</xdr:row>
      <xdr:rowOff>28575</xdr:rowOff>
    </xdr:to>
    <xdr:sp>
      <xdr:nvSpPr>
        <xdr:cNvPr id="920" name="Line 784"/>
        <xdr:cNvSpPr>
          <a:spLocks/>
        </xdr:cNvSpPr>
      </xdr:nvSpPr>
      <xdr:spPr>
        <a:xfrm flipV="1">
          <a:off x="14887575" y="20926425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111</xdr:row>
      <xdr:rowOff>76200</xdr:rowOff>
    </xdr:from>
    <xdr:to>
      <xdr:col>47</xdr:col>
      <xdr:colOff>133350</xdr:colOff>
      <xdr:row>114</xdr:row>
      <xdr:rowOff>152400</xdr:rowOff>
    </xdr:to>
    <xdr:sp>
      <xdr:nvSpPr>
        <xdr:cNvPr id="921" name="Line 787"/>
        <xdr:cNvSpPr>
          <a:spLocks/>
        </xdr:cNvSpPr>
      </xdr:nvSpPr>
      <xdr:spPr>
        <a:xfrm flipH="1" flipV="1">
          <a:off x="14249400" y="20812125"/>
          <a:ext cx="1076325" cy="5619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180975</xdr:colOff>
      <xdr:row>111</xdr:row>
      <xdr:rowOff>76200</xdr:rowOff>
    </xdr:from>
    <xdr:to>
      <xdr:col>44</xdr:col>
      <xdr:colOff>0</xdr:colOff>
      <xdr:row>115</xdr:row>
      <xdr:rowOff>114300</xdr:rowOff>
    </xdr:to>
    <xdr:sp>
      <xdr:nvSpPr>
        <xdr:cNvPr id="922" name="Line 788"/>
        <xdr:cNvSpPr>
          <a:spLocks/>
        </xdr:cNvSpPr>
      </xdr:nvSpPr>
      <xdr:spPr>
        <a:xfrm flipH="1">
          <a:off x="12792075" y="20812125"/>
          <a:ext cx="1457325" cy="6858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133350</xdr:colOff>
      <xdr:row>110</xdr:row>
      <xdr:rowOff>85725</xdr:rowOff>
    </xdr:from>
    <xdr:to>
      <xdr:col>37</xdr:col>
      <xdr:colOff>0</xdr:colOff>
      <xdr:row>114</xdr:row>
      <xdr:rowOff>19050</xdr:rowOff>
    </xdr:to>
    <xdr:sp>
      <xdr:nvSpPr>
        <xdr:cNvPr id="923" name="Line 789"/>
        <xdr:cNvSpPr>
          <a:spLocks/>
        </xdr:cNvSpPr>
      </xdr:nvSpPr>
      <xdr:spPr>
        <a:xfrm>
          <a:off x="10858500" y="20659725"/>
          <a:ext cx="1123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113</xdr:row>
      <xdr:rowOff>9525</xdr:rowOff>
    </xdr:from>
    <xdr:to>
      <xdr:col>37</xdr:col>
      <xdr:colOff>9525</xdr:colOff>
      <xdr:row>116</xdr:row>
      <xdr:rowOff>0</xdr:rowOff>
    </xdr:to>
    <xdr:sp>
      <xdr:nvSpPr>
        <xdr:cNvPr id="924" name="Line 790"/>
        <xdr:cNvSpPr>
          <a:spLocks/>
        </xdr:cNvSpPr>
      </xdr:nvSpPr>
      <xdr:spPr>
        <a:xfrm>
          <a:off x="11039475" y="21069300"/>
          <a:ext cx="952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19050</xdr:colOff>
      <xdr:row>110</xdr:row>
      <xdr:rowOff>85725</xdr:rowOff>
    </xdr:from>
    <xdr:to>
      <xdr:col>34</xdr:col>
      <xdr:colOff>190500</xdr:colOff>
      <xdr:row>114</xdr:row>
      <xdr:rowOff>0</xdr:rowOff>
    </xdr:to>
    <xdr:sp>
      <xdr:nvSpPr>
        <xdr:cNvPr id="925" name="Line 791"/>
        <xdr:cNvSpPr>
          <a:spLocks/>
        </xdr:cNvSpPr>
      </xdr:nvSpPr>
      <xdr:spPr>
        <a:xfrm flipH="1">
          <a:off x="10115550" y="20659725"/>
          <a:ext cx="11144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113</xdr:row>
      <xdr:rowOff>9525</xdr:rowOff>
    </xdr:from>
    <xdr:to>
      <xdr:col>33</xdr:col>
      <xdr:colOff>304800</xdr:colOff>
      <xdr:row>116</xdr:row>
      <xdr:rowOff>9525</xdr:rowOff>
    </xdr:to>
    <xdr:sp>
      <xdr:nvSpPr>
        <xdr:cNvPr id="926" name="Line 792"/>
        <xdr:cNvSpPr>
          <a:spLocks/>
        </xdr:cNvSpPr>
      </xdr:nvSpPr>
      <xdr:spPr>
        <a:xfrm flipH="1">
          <a:off x="10096500" y="21069300"/>
          <a:ext cx="933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110</xdr:row>
      <xdr:rowOff>9525</xdr:rowOff>
    </xdr:from>
    <xdr:to>
      <xdr:col>37</xdr:col>
      <xdr:colOff>304800</xdr:colOff>
      <xdr:row>113</xdr:row>
      <xdr:rowOff>9525</xdr:rowOff>
    </xdr:to>
    <xdr:sp>
      <xdr:nvSpPr>
        <xdr:cNvPr id="927" name="Line 793"/>
        <xdr:cNvSpPr>
          <a:spLocks/>
        </xdr:cNvSpPr>
      </xdr:nvSpPr>
      <xdr:spPr>
        <a:xfrm flipH="1" flipV="1">
          <a:off x="11039475" y="20583525"/>
          <a:ext cx="1247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110</xdr:row>
      <xdr:rowOff>9525</xdr:rowOff>
    </xdr:from>
    <xdr:to>
      <xdr:col>34</xdr:col>
      <xdr:colOff>9525</xdr:colOff>
      <xdr:row>113</xdr:row>
      <xdr:rowOff>9525</xdr:rowOff>
    </xdr:to>
    <xdr:sp>
      <xdr:nvSpPr>
        <xdr:cNvPr id="928" name="Line 794"/>
        <xdr:cNvSpPr>
          <a:spLocks/>
        </xdr:cNvSpPr>
      </xdr:nvSpPr>
      <xdr:spPr>
        <a:xfrm flipH="1">
          <a:off x="9782175" y="20583525"/>
          <a:ext cx="1266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114</xdr:row>
      <xdr:rowOff>19050</xdr:rowOff>
    </xdr:from>
    <xdr:to>
      <xdr:col>37</xdr:col>
      <xdr:colOff>0</xdr:colOff>
      <xdr:row>116</xdr:row>
      <xdr:rowOff>9525</xdr:rowOff>
    </xdr:to>
    <xdr:sp>
      <xdr:nvSpPr>
        <xdr:cNvPr id="929" name="Line 795"/>
        <xdr:cNvSpPr>
          <a:spLocks/>
        </xdr:cNvSpPr>
      </xdr:nvSpPr>
      <xdr:spPr>
        <a:xfrm>
          <a:off x="11982450" y="212407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113</xdr:row>
      <xdr:rowOff>9525</xdr:rowOff>
    </xdr:from>
    <xdr:to>
      <xdr:col>37</xdr:col>
      <xdr:colOff>304800</xdr:colOff>
      <xdr:row>114</xdr:row>
      <xdr:rowOff>19050</xdr:rowOff>
    </xdr:to>
    <xdr:sp>
      <xdr:nvSpPr>
        <xdr:cNvPr id="930" name="Line 796"/>
        <xdr:cNvSpPr>
          <a:spLocks/>
        </xdr:cNvSpPr>
      </xdr:nvSpPr>
      <xdr:spPr>
        <a:xfrm flipV="1">
          <a:off x="11982450" y="21069300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113</xdr:row>
      <xdr:rowOff>9525</xdr:rowOff>
    </xdr:from>
    <xdr:to>
      <xdr:col>31</xdr:col>
      <xdr:colOff>9525</xdr:colOff>
      <xdr:row>113</xdr:row>
      <xdr:rowOff>152400</xdr:rowOff>
    </xdr:to>
    <xdr:sp>
      <xdr:nvSpPr>
        <xdr:cNvPr id="931" name="Line 797"/>
        <xdr:cNvSpPr>
          <a:spLocks/>
        </xdr:cNvSpPr>
      </xdr:nvSpPr>
      <xdr:spPr>
        <a:xfrm flipH="1" flipV="1">
          <a:off x="9782175" y="21069300"/>
          <a:ext cx="3238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113</xdr:row>
      <xdr:rowOff>152400</xdr:rowOff>
    </xdr:from>
    <xdr:to>
      <xdr:col>31</xdr:col>
      <xdr:colOff>9525</xdr:colOff>
      <xdr:row>115</xdr:row>
      <xdr:rowOff>152400</xdr:rowOff>
    </xdr:to>
    <xdr:sp>
      <xdr:nvSpPr>
        <xdr:cNvPr id="932" name="Line 798"/>
        <xdr:cNvSpPr>
          <a:spLocks/>
        </xdr:cNvSpPr>
      </xdr:nvSpPr>
      <xdr:spPr>
        <a:xfrm>
          <a:off x="10106025" y="212121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115</xdr:row>
      <xdr:rowOff>19050</xdr:rowOff>
    </xdr:from>
    <xdr:to>
      <xdr:col>31</xdr:col>
      <xdr:colOff>0</xdr:colOff>
      <xdr:row>116</xdr:row>
      <xdr:rowOff>9525</xdr:rowOff>
    </xdr:to>
    <xdr:sp>
      <xdr:nvSpPr>
        <xdr:cNvPr id="933" name="Line 799"/>
        <xdr:cNvSpPr>
          <a:spLocks/>
        </xdr:cNvSpPr>
      </xdr:nvSpPr>
      <xdr:spPr>
        <a:xfrm>
          <a:off x="9782175" y="21402675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304800</xdr:colOff>
      <xdr:row>113</xdr:row>
      <xdr:rowOff>19050</xdr:rowOff>
    </xdr:from>
    <xdr:to>
      <xdr:col>37</xdr:col>
      <xdr:colOff>304800</xdr:colOff>
      <xdr:row>114</xdr:row>
      <xdr:rowOff>152400</xdr:rowOff>
    </xdr:to>
    <xdr:sp>
      <xdr:nvSpPr>
        <xdr:cNvPr id="934" name="Line 800"/>
        <xdr:cNvSpPr>
          <a:spLocks/>
        </xdr:cNvSpPr>
      </xdr:nvSpPr>
      <xdr:spPr>
        <a:xfrm>
          <a:off x="12287250" y="2107882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114</xdr:row>
      <xdr:rowOff>152400</xdr:rowOff>
    </xdr:from>
    <xdr:to>
      <xdr:col>37</xdr:col>
      <xdr:colOff>304800</xdr:colOff>
      <xdr:row>116</xdr:row>
      <xdr:rowOff>9525</xdr:rowOff>
    </xdr:to>
    <xdr:sp>
      <xdr:nvSpPr>
        <xdr:cNvPr id="935" name="Line 801"/>
        <xdr:cNvSpPr>
          <a:spLocks/>
        </xdr:cNvSpPr>
      </xdr:nvSpPr>
      <xdr:spPr>
        <a:xfrm flipV="1">
          <a:off x="11982450" y="21374100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111</xdr:row>
      <xdr:rowOff>28575</xdr:rowOff>
    </xdr:from>
    <xdr:to>
      <xdr:col>34</xdr:col>
      <xdr:colOff>9525</xdr:colOff>
      <xdr:row>113</xdr:row>
      <xdr:rowOff>19050</xdr:rowOff>
    </xdr:to>
    <xdr:sp>
      <xdr:nvSpPr>
        <xdr:cNvPr id="936" name="Line 802"/>
        <xdr:cNvSpPr>
          <a:spLocks/>
        </xdr:cNvSpPr>
      </xdr:nvSpPr>
      <xdr:spPr>
        <a:xfrm>
          <a:off x="11049000" y="207645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95250</xdr:colOff>
      <xdr:row>111</xdr:row>
      <xdr:rowOff>57150</xdr:rowOff>
    </xdr:from>
    <xdr:to>
      <xdr:col>33</xdr:col>
      <xdr:colOff>0</xdr:colOff>
      <xdr:row>112</xdr:row>
      <xdr:rowOff>9525</xdr:rowOff>
    </xdr:to>
    <xdr:sp>
      <xdr:nvSpPr>
        <xdr:cNvPr id="937" name="Line 803"/>
        <xdr:cNvSpPr>
          <a:spLocks/>
        </xdr:cNvSpPr>
      </xdr:nvSpPr>
      <xdr:spPr>
        <a:xfrm flipH="1" flipV="1">
          <a:off x="10506075" y="20793075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47625</xdr:colOff>
      <xdr:row>112</xdr:row>
      <xdr:rowOff>38100</xdr:rowOff>
    </xdr:from>
    <xdr:to>
      <xdr:col>32</xdr:col>
      <xdr:colOff>0</xdr:colOff>
      <xdr:row>113</xdr:row>
      <xdr:rowOff>0</xdr:rowOff>
    </xdr:to>
    <xdr:sp>
      <xdr:nvSpPr>
        <xdr:cNvPr id="938" name="Line 804"/>
        <xdr:cNvSpPr>
          <a:spLocks/>
        </xdr:cNvSpPr>
      </xdr:nvSpPr>
      <xdr:spPr>
        <a:xfrm flipH="1" flipV="1">
          <a:off x="10144125" y="20935950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113</xdr:row>
      <xdr:rowOff>0</xdr:rowOff>
    </xdr:from>
    <xdr:to>
      <xdr:col>32</xdr:col>
      <xdr:colOff>0</xdr:colOff>
      <xdr:row>115</xdr:row>
      <xdr:rowOff>9525</xdr:rowOff>
    </xdr:to>
    <xdr:sp>
      <xdr:nvSpPr>
        <xdr:cNvPr id="939" name="Line 805"/>
        <xdr:cNvSpPr>
          <a:spLocks/>
        </xdr:cNvSpPr>
      </xdr:nvSpPr>
      <xdr:spPr>
        <a:xfrm>
          <a:off x="10410825" y="21059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112</xdr:row>
      <xdr:rowOff>9525</xdr:rowOff>
    </xdr:from>
    <xdr:to>
      <xdr:col>33</xdr:col>
      <xdr:colOff>0</xdr:colOff>
      <xdr:row>114</xdr:row>
      <xdr:rowOff>19050</xdr:rowOff>
    </xdr:to>
    <xdr:sp>
      <xdr:nvSpPr>
        <xdr:cNvPr id="940" name="Line 806"/>
        <xdr:cNvSpPr>
          <a:spLocks/>
        </xdr:cNvSpPr>
      </xdr:nvSpPr>
      <xdr:spPr>
        <a:xfrm>
          <a:off x="10725150" y="209073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28575</xdr:colOff>
      <xdr:row>112</xdr:row>
      <xdr:rowOff>19050</xdr:rowOff>
    </xdr:from>
    <xdr:to>
      <xdr:col>35</xdr:col>
      <xdr:colOff>28575</xdr:colOff>
      <xdr:row>114</xdr:row>
      <xdr:rowOff>9525</xdr:rowOff>
    </xdr:to>
    <xdr:sp>
      <xdr:nvSpPr>
        <xdr:cNvPr id="941" name="Line 807"/>
        <xdr:cNvSpPr>
          <a:spLocks/>
        </xdr:cNvSpPr>
      </xdr:nvSpPr>
      <xdr:spPr>
        <a:xfrm>
          <a:off x="11382375" y="20916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19050</xdr:colOff>
      <xdr:row>111</xdr:row>
      <xdr:rowOff>47625</xdr:rowOff>
    </xdr:from>
    <xdr:to>
      <xdr:col>35</xdr:col>
      <xdr:colOff>219075</xdr:colOff>
      <xdr:row>112</xdr:row>
      <xdr:rowOff>19050</xdr:rowOff>
    </xdr:to>
    <xdr:sp>
      <xdr:nvSpPr>
        <xdr:cNvPr id="942" name="Line 808"/>
        <xdr:cNvSpPr>
          <a:spLocks/>
        </xdr:cNvSpPr>
      </xdr:nvSpPr>
      <xdr:spPr>
        <a:xfrm flipV="1">
          <a:off x="11372850" y="20783550"/>
          <a:ext cx="2000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38100</xdr:colOff>
      <xdr:row>110</xdr:row>
      <xdr:rowOff>152400</xdr:rowOff>
    </xdr:from>
    <xdr:to>
      <xdr:col>37</xdr:col>
      <xdr:colOff>209550</xdr:colOff>
      <xdr:row>114</xdr:row>
      <xdr:rowOff>66675</xdr:rowOff>
    </xdr:to>
    <xdr:sp>
      <xdr:nvSpPr>
        <xdr:cNvPr id="943" name="Line 809"/>
        <xdr:cNvSpPr>
          <a:spLocks/>
        </xdr:cNvSpPr>
      </xdr:nvSpPr>
      <xdr:spPr>
        <a:xfrm flipH="1" flipV="1">
          <a:off x="11077575" y="20726400"/>
          <a:ext cx="1114425" cy="5619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123825</xdr:colOff>
      <xdr:row>112</xdr:row>
      <xdr:rowOff>76200</xdr:rowOff>
    </xdr:from>
    <xdr:to>
      <xdr:col>37</xdr:col>
      <xdr:colOff>28575</xdr:colOff>
      <xdr:row>115</xdr:row>
      <xdr:rowOff>19050</xdr:rowOff>
    </xdr:to>
    <xdr:sp>
      <xdr:nvSpPr>
        <xdr:cNvPr id="944" name="Line 810"/>
        <xdr:cNvSpPr>
          <a:spLocks/>
        </xdr:cNvSpPr>
      </xdr:nvSpPr>
      <xdr:spPr>
        <a:xfrm flipH="1" flipV="1">
          <a:off x="11163300" y="20974050"/>
          <a:ext cx="847725" cy="4286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114</xdr:row>
      <xdr:rowOff>66675</xdr:rowOff>
    </xdr:from>
    <xdr:to>
      <xdr:col>37</xdr:col>
      <xdr:colOff>219075</xdr:colOff>
      <xdr:row>115</xdr:row>
      <xdr:rowOff>19050</xdr:rowOff>
    </xdr:to>
    <xdr:sp>
      <xdr:nvSpPr>
        <xdr:cNvPr id="945" name="Line 811"/>
        <xdr:cNvSpPr>
          <a:spLocks/>
        </xdr:cNvSpPr>
      </xdr:nvSpPr>
      <xdr:spPr>
        <a:xfrm flipH="1">
          <a:off x="12011025" y="21288375"/>
          <a:ext cx="190500" cy="1143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113</xdr:row>
      <xdr:rowOff>28575</xdr:rowOff>
    </xdr:from>
    <xdr:to>
      <xdr:col>36</xdr:col>
      <xdr:colOff>9525</xdr:colOff>
      <xdr:row>115</xdr:row>
      <xdr:rowOff>9525</xdr:rowOff>
    </xdr:to>
    <xdr:sp>
      <xdr:nvSpPr>
        <xdr:cNvPr id="946" name="Line 812"/>
        <xdr:cNvSpPr>
          <a:spLocks/>
        </xdr:cNvSpPr>
      </xdr:nvSpPr>
      <xdr:spPr>
        <a:xfrm>
          <a:off x="11677650" y="21088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112</xdr:row>
      <xdr:rowOff>28575</xdr:rowOff>
    </xdr:from>
    <xdr:to>
      <xdr:col>36</xdr:col>
      <xdr:colOff>257175</xdr:colOff>
      <xdr:row>113</xdr:row>
      <xdr:rowOff>28575</xdr:rowOff>
    </xdr:to>
    <xdr:sp>
      <xdr:nvSpPr>
        <xdr:cNvPr id="947" name="Line 813"/>
        <xdr:cNvSpPr>
          <a:spLocks/>
        </xdr:cNvSpPr>
      </xdr:nvSpPr>
      <xdr:spPr>
        <a:xfrm flipV="1">
          <a:off x="11677650" y="20926425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110</xdr:row>
      <xdr:rowOff>123825</xdr:rowOff>
    </xdr:from>
    <xdr:to>
      <xdr:col>33</xdr:col>
      <xdr:colOff>104775</xdr:colOff>
      <xdr:row>113</xdr:row>
      <xdr:rowOff>133350</xdr:rowOff>
    </xdr:to>
    <xdr:sp>
      <xdr:nvSpPr>
        <xdr:cNvPr id="948" name="Line 815"/>
        <xdr:cNvSpPr>
          <a:spLocks/>
        </xdr:cNvSpPr>
      </xdr:nvSpPr>
      <xdr:spPr>
        <a:xfrm flipH="1">
          <a:off x="9886950" y="20697825"/>
          <a:ext cx="942975" cy="4953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104775</xdr:colOff>
      <xdr:row>112</xdr:row>
      <xdr:rowOff>38100</xdr:rowOff>
    </xdr:from>
    <xdr:to>
      <xdr:col>33</xdr:col>
      <xdr:colOff>200025</xdr:colOff>
      <xdr:row>115</xdr:row>
      <xdr:rowOff>38100</xdr:rowOff>
    </xdr:to>
    <xdr:sp>
      <xdr:nvSpPr>
        <xdr:cNvPr id="949" name="Line 816"/>
        <xdr:cNvSpPr>
          <a:spLocks/>
        </xdr:cNvSpPr>
      </xdr:nvSpPr>
      <xdr:spPr>
        <a:xfrm flipH="1">
          <a:off x="9886950" y="20935950"/>
          <a:ext cx="1038225" cy="4857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111</xdr:row>
      <xdr:rowOff>104775</xdr:rowOff>
    </xdr:from>
    <xdr:to>
      <xdr:col>37</xdr:col>
      <xdr:colOff>114300</xdr:colOff>
      <xdr:row>114</xdr:row>
      <xdr:rowOff>142875</xdr:rowOff>
    </xdr:to>
    <xdr:sp>
      <xdr:nvSpPr>
        <xdr:cNvPr id="950" name="Line 817"/>
        <xdr:cNvSpPr>
          <a:spLocks/>
        </xdr:cNvSpPr>
      </xdr:nvSpPr>
      <xdr:spPr>
        <a:xfrm flipH="1" flipV="1">
          <a:off x="11049000" y="20840700"/>
          <a:ext cx="1047750" cy="5238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219075</xdr:colOff>
      <xdr:row>111</xdr:row>
      <xdr:rowOff>104775</xdr:rowOff>
    </xdr:from>
    <xdr:to>
      <xdr:col>34</xdr:col>
      <xdr:colOff>0</xdr:colOff>
      <xdr:row>114</xdr:row>
      <xdr:rowOff>57150</xdr:rowOff>
    </xdr:to>
    <xdr:sp>
      <xdr:nvSpPr>
        <xdr:cNvPr id="951" name="Line 818"/>
        <xdr:cNvSpPr>
          <a:spLocks/>
        </xdr:cNvSpPr>
      </xdr:nvSpPr>
      <xdr:spPr>
        <a:xfrm flipH="1">
          <a:off x="10001250" y="20840700"/>
          <a:ext cx="1038225" cy="4381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209550</xdr:colOff>
      <xdr:row>110</xdr:row>
      <xdr:rowOff>133350</xdr:rowOff>
    </xdr:from>
    <xdr:ext cx="257175" cy="228600"/>
    <xdr:sp>
      <xdr:nvSpPr>
        <xdr:cNvPr id="952" name="TextBox 819"/>
        <xdr:cNvSpPr txBox="1">
          <a:spLocks noChangeArrowheads="1"/>
        </xdr:cNvSpPr>
      </xdr:nvSpPr>
      <xdr:spPr>
        <a:xfrm>
          <a:off x="11249025" y="207073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oneCellAnchor>
  <xdr:oneCellAnchor>
    <xdr:from>
      <xdr:col>35</xdr:col>
      <xdr:colOff>57150</xdr:colOff>
      <xdr:row>113</xdr:row>
      <xdr:rowOff>95250</xdr:rowOff>
    </xdr:from>
    <xdr:ext cx="257175" cy="228600"/>
    <xdr:sp>
      <xdr:nvSpPr>
        <xdr:cNvPr id="953" name="TextBox 820"/>
        <xdr:cNvSpPr txBox="1">
          <a:spLocks noChangeArrowheads="1"/>
        </xdr:cNvSpPr>
      </xdr:nvSpPr>
      <xdr:spPr>
        <a:xfrm>
          <a:off x="11410950" y="2115502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44</a:t>
          </a:r>
        </a:p>
      </xdr:txBody>
    </xdr:sp>
    <xdr:clientData/>
  </xdr:oneCellAnchor>
  <xdr:oneCellAnchor>
    <xdr:from>
      <xdr:col>36</xdr:col>
      <xdr:colOff>304800</xdr:colOff>
      <xdr:row>112</xdr:row>
      <xdr:rowOff>114300</xdr:rowOff>
    </xdr:from>
    <xdr:ext cx="257175" cy="228600"/>
    <xdr:sp>
      <xdr:nvSpPr>
        <xdr:cNvPr id="954" name="TextBox 821"/>
        <xdr:cNvSpPr txBox="1">
          <a:spLocks noChangeArrowheads="1"/>
        </xdr:cNvSpPr>
      </xdr:nvSpPr>
      <xdr:spPr>
        <a:xfrm>
          <a:off x="11972925" y="210121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43</a:t>
          </a:r>
        </a:p>
      </xdr:txBody>
    </xdr:sp>
    <xdr:clientData/>
  </xdr:oneCellAnchor>
  <xdr:oneCellAnchor>
    <xdr:from>
      <xdr:col>33</xdr:col>
      <xdr:colOff>228600</xdr:colOff>
      <xdr:row>109</xdr:row>
      <xdr:rowOff>152400</xdr:rowOff>
    </xdr:from>
    <xdr:ext cx="257175" cy="228600"/>
    <xdr:sp>
      <xdr:nvSpPr>
        <xdr:cNvPr id="955" name="TextBox 822"/>
        <xdr:cNvSpPr txBox="1">
          <a:spLocks noChangeArrowheads="1"/>
        </xdr:cNvSpPr>
      </xdr:nvSpPr>
      <xdr:spPr>
        <a:xfrm>
          <a:off x="10953750" y="205644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oneCellAnchor>
  <xdr:oneCellAnchor>
    <xdr:from>
      <xdr:col>33</xdr:col>
      <xdr:colOff>57150</xdr:colOff>
      <xdr:row>112</xdr:row>
      <xdr:rowOff>76200</xdr:rowOff>
    </xdr:from>
    <xdr:ext cx="257175" cy="238125"/>
    <xdr:sp>
      <xdr:nvSpPr>
        <xdr:cNvPr id="956" name="TextBox 823"/>
        <xdr:cNvSpPr txBox="1">
          <a:spLocks noChangeArrowheads="1"/>
        </xdr:cNvSpPr>
      </xdr:nvSpPr>
      <xdr:spPr>
        <a:xfrm>
          <a:off x="10782300" y="209740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47</a:t>
          </a:r>
        </a:p>
      </xdr:txBody>
    </xdr:sp>
    <xdr:clientData/>
  </xdr:oneCellAnchor>
  <xdr:oneCellAnchor>
    <xdr:from>
      <xdr:col>32</xdr:col>
      <xdr:colOff>57150</xdr:colOff>
      <xdr:row>113</xdr:row>
      <xdr:rowOff>38100</xdr:rowOff>
    </xdr:from>
    <xdr:ext cx="257175" cy="238125"/>
    <xdr:sp>
      <xdr:nvSpPr>
        <xdr:cNvPr id="957" name="TextBox 824"/>
        <xdr:cNvSpPr txBox="1">
          <a:spLocks noChangeArrowheads="1"/>
        </xdr:cNvSpPr>
      </xdr:nvSpPr>
      <xdr:spPr>
        <a:xfrm>
          <a:off x="10467975" y="210978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48</a:t>
          </a:r>
        </a:p>
      </xdr:txBody>
    </xdr:sp>
    <xdr:clientData/>
  </xdr:oneCellAnchor>
  <xdr:oneCellAnchor>
    <xdr:from>
      <xdr:col>31</xdr:col>
      <xdr:colOff>57150</xdr:colOff>
      <xdr:row>114</xdr:row>
      <xdr:rowOff>38100</xdr:rowOff>
    </xdr:from>
    <xdr:ext cx="257175" cy="238125"/>
    <xdr:sp>
      <xdr:nvSpPr>
        <xdr:cNvPr id="958" name="TextBox 825"/>
        <xdr:cNvSpPr txBox="1">
          <a:spLocks noChangeArrowheads="1"/>
        </xdr:cNvSpPr>
      </xdr:nvSpPr>
      <xdr:spPr>
        <a:xfrm>
          <a:off x="10153650" y="212598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49</a:t>
          </a:r>
        </a:p>
      </xdr:txBody>
    </xdr:sp>
    <xdr:clientData/>
  </xdr:oneCellAnchor>
  <xdr:twoCellAnchor>
    <xdr:from>
      <xdr:col>36</xdr:col>
      <xdr:colOff>161925</xdr:colOff>
      <xdr:row>112</xdr:row>
      <xdr:rowOff>0</xdr:rowOff>
    </xdr:from>
    <xdr:to>
      <xdr:col>36</xdr:col>
      <xdr:colOff>247650</xdr:colOff>
      <xdr:row>114</xdr:row>
      <xdr:rowOff>38100</xdr:rowOff>
    </xdr:to>
    <xdr:grpSp>
      <xdr:nvGrpSpPr>
        <xdr:cNvPr id="959" name="Group 826"/>
        <xdr:cNvGrpSpPr>
          <a:grpSpLocks/>
        </xdr:cNvGrpSpPr>
      </xdr:nvGrpSpPr>
      <xdr:grpSpPr>
        <a:xfrm rot="21637666">
          <a:off x="11830050" y="20897850"/>
          <a:ext cx="85725" cy="361950"/>
          <a:chOff x="113" y="606"/>
          <a:chExt cx="9" cy="44"/>
        </a:xfrm>
        <a:solidFill>
          <a:srgbClr val="FFFFFF"/>
        </a:solidFill>
      </xdr:grpSpPr>
      <xdr:sp>
        <xdr:nvSpPr>
          <xdr:cNvPr id="960" name="Oval 827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1" name="Oval 828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209550</xdr:colOff>
      <xdr:row>112</xdr:row>
      <xdr:rowOff>19050</xdr:rowOff>
    </xdr:from>
    <xdr:to>
      <xdr:col>38</xdr:col>
      <xdr:colOff>190500</xdr:colOff>
      <xdr:row>114</xdr:row>
      <xdr:rowOff>38100</xdr:rowOff>
    </xdr:to>
    <xdr:sp>
      <xdr:nvSpPr>
        <xdr:cNvPr id="962" name="Line 830"/>
        <xdr:cNvSpPr>
          <a:spLocks/>
        </xdr:cNvSpPr>
      </xdr:nvSpPr>
      <xdr:spPr>
        <a:xfrm flipV="1">
          <a:off x="11877675" y="20916900"/>
          <a:ext cx="609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190500</xdr:colOff>
      <xdr:row>110</xdr:row>
      <xdr:rowOff>95250</xdr:rowOff>
    </xdr:from>
    <xdr:to>
      <xdr:col>36</xdr:col>
      <xdr:colOff>219075</xdr:colOff>
      <xdr:row>114</xdr:row>
      <xdr:rowOff>47625</xdr:rowOff>
    </xdr:to>
    <xdr:sp>
      <xdr:nvSpPr>
        <xdr:cNvPr id="963" name="Line 832"/>
        <xdr:cNvSpPr>
          <a:spLocks/>
        </xdr:cNvSpPr>
      </xdr:nvSpPr>
      <xdr:spPr>
        <a:xfrm rot="21443845" flipH="1">
          <a:off x="11858625" y="20669250"/>
          <a:ext cx="285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38100</xdr:colOff>
      <xdr:row>113</xdr:row>
      <xdr:rowOff>152400</xdr:rowOff>
    </xdr:from>
    <xdr:ext cx="190500" cy="228600"/>
    <xdr:sp>
      <xdr:nvSpPr>
        <xdr:cNvPr id="964" name="TextBox 833"/>
        <xdr:cNvSpPr txBox="1">
          <a:spLocks noChangeArrowheads="1"/>
        </xdr:cNvSpPr>
      </xdr:nvSpPr>
      <xdr:spPr>
        <a:xfrm>
          <a:off x="11706225" y="21212175"/>
          <a:ext cx="1905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oneCellAnchor>
    <xdr:from>
      <xdr:col>37</xdr:col>
      <xdr:colOff>133350</xdr:colOff>
      <xdr:row>111</xdr:row>
      <xdr:rowOff>19050</xdr:rowOff>
    </xdr:from>
    <xdr:ext cx="180975" cy="238125"/>
    <xdr:sp>
      <xdr:nvSpPr>
        <xdr:cNvPr id="965" name="TextBox 834"/>
        <xdr:cNvSpPr txBox="1">
          <a:spLocks noChangeArrowheads="1"/>
        </xdr:cNvSpPr>
      </xdr:nvSpPr>
      <xdr:spPr>
        <a:xfrm>
          <a:off x="12115800" y="2075497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35</xdr:col>
      <xdr:colOff>161925</xdr:colOff>
      <xdr:row>113</xdr:row>
      <xdr:rowOff>19050</xdr:rowOff>
    </xdr:from>
    <xdr:to>
      <xdr:col>36</xdr:col>
      <xdr:colOff>180975</xdr:colOff>
      <xdr:row>114</xdr:row>
      <xdr:rowOff>19050</xdr:rowOff>
    </xdr:to>
    <xdr:sp>
      <xdr:nvSpPr>
        <xdr:cNvPr id="966" name="Line 835"/>
        <xdr:cNvSpPr>
          <a:spLocks/>
        </xdr:cNvSpPr>
      </xdr:nvSpPr>
      <xdr:spPr>
        <a:xfrm flipH="1" flipV="1">
          <a:off x="11515725" y="21078825"/>
          <a:ext cx="3333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133350</xdr:colOff>
      <xdr:row>110</xdr:row>
      <xdr:rowOff>85725</xdr:rowOff>
    </xdr:from>
    <xdr:to>
      <xdr:col>43</xdr:col>
      <xdr:colOff>133350</xdr:colOff>
      <xdr:row>111</xdr:row>
      <xdr:rowOff>152400</xdr:rowOff>
    </xdr:to>
    <xdr:sp>
      <xdr:nvSpPr>
        <xdr:cNvPr id="967" name="Line 839"/>
        <xdr:cNvSpPr>
          <a:spLocks/>
        </xdr:cNvSpPr>
      </xdr:nvSpPr>
      <xdr:spPr>
        <a:xfrm>
          <a:off x="14068425" y="206597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111</xdr:row>
      <xdr:rowOff>57150</xdr:rowOff>
    </xdr:from>
    <xdr:to>
      <xdr:col>44</xdr:col>
      <xdr:colOff>0</xdr:colOff>
      <xdr:row>115</xdr:row>
      <xdr:rowOff>19050</xdr:rowOff>
    </xdr:to>
    <xdr:sp>
      <xdr:nvSpPr>
        <xdr:cNvPr id="968" name="Line 840"/>
        <xdr:cNvSpPr>
          <a:spLocks/>
        </xdr:cNvSpPr>
      </xdr:nvSpPr>
      <xdr:spPr>
        <a:xfrm flipV="1">
          <a:off x="12925425" y="20793075"/>
          <a:ext cx="1323975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</xdr:colOff>
      <xdr:row>110</xdr:row>
      <xdr:rowOff>9525</xdr:rowOff>
    </xdr:from>
    <xdr:to>
      <xdr:col>44</xdr:col>
      <xdr:colOff>9525</xdr:colOff>
      <xdr:row>110</xdr:row>
      <xdr:rowOff>114300</xdr:rowOff>
    </xdr:to>
    <xdr:sp>
      <xdr:nvSpPr>
        <xdr:cNvPr id="969" name="Line 841"/>
        <xdr:cNvSpPr>
          <a:spLocks/>
        </xdr:cNvSpPr>
      </xdr:nvSpPr>
      <xdr:spPr>
        <a:xfrm flipH="1">
          <a:off x="14258925" y="205835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43</xdr:col>
      <xdr:colOff>76200</xdr:colOff>
      <xdr:row>108</xdr:row>
      <xdr:rowOff>133350</xdr:rowOff>
    </xdr:from>
    <xdr:ext cx="257175" cy="228600"/>
    <xdr:sp>
      <xdr:nvSpPr>
        <xdr:cNvPr id="970" name="TextBox 842"/>
        <xdr:cNvSpPr txBox="1">
          <a:spLocks noChangeArrowheads="1"/>
        </xdr:cNvSpPr>
      </xdr:nvSpPr>
      <xdr:spPr>
        <a:xfrm>
          <a:off x="14011275" y="203835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46</a:t>
          </a:r>
        </a:p>
      </xdr:txBody>
    </xdr:sp>
    <xdr:clientData/>
  </xdr:oneCellAnchor>
  <xdr:oneCellAnchor>
    <xdr:from>
      <xdr:col>44</xdr:col>
      <xdr:colOff>228600</xdr:colOff>
      <xdr:row>111</xdr:row>
      <xdr:rowOff>19050</xdr:rowOff>
    </xdr:from>
    <xdr:ext cx="257175" cy="238125"/>
    <xdr:sp>
      <xdr:nvSpPr>
        <xdr:cNvPr id="971" name="TextBox 843"/>
        <xdr:cNvSpPr txBox="1">
          <a:spLocks noChangeArrowheads="1"/>
        </xdr:cNvSpPr>
      </xdr:nvSpPr>
      <xdr:spPr>
        <a:xfrm>
          <a:off x="14478000" y="207549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45</a:t>
          </a:r>
        </a:p>
      </xdr:txBody>
    </xdr:sp>
    <xdr:clientData/>
  </xdr:oneCellAnchor>
  <xdr:oneCellAnchor>
    <xdr:from>
      <xdr:col>45</xdr:col>
      <xdr:colOff>228600</xdr:colOff>
      <xdr:row>111</xdr:row>
      <xdr:rowOff>133350</xdr:rowOff>
    </xdr:from>
    <xdr:ext cx="257175" cy="228600"/>
    <xdr:sp>
      <xdr:nvSpPr>
        <xdr:cNvPr id="972" name="TextBox 844"/>
        <xdr:cNvSpPr txBox="1">
          <a:spLocks noChangeArrowheads="1"/>
        </xdr:cNvSpPr>
      </xdr:nvSpPr>
      <xdr:spPr>
        <a:xfrm>
          <a:off x="14792325" y="2086927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44</a:t>
          </a:r>
        </a:p>
      </xdr:txBody>
    </xdr:sp>
    <xdr:clientData/>
  </xdr:oneCellAnchor>
  <xdr:oneCellAnchor>
    <xdr:from>
      <xdr:col>46</xdr:col>
      <xdr:colOff>266700</xdr:colOff>
      <xdr:row>112</xdr:row>
      <xdr:rowOff>152400</xdr:rowOff>
    </xdr:from>
    <xdr:ext cx="257175" cy="228600"/>
    <xdr:sp>
      <xdr:nvSpPr>
        <xdr:cNvPr id="973" name="TextBox 845"/>
        <xdr:cNvSpPr txBox="1">
          <a:spLocks noChangeArrowheads="1"/>
        </xdr:cNvSpPr>
      </xdr:nvSpPr>
      <xdr:spPr>
        <a:xfrm>
          <a:off x="15144750" y="2105025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43</a:t>
          </a:r>
        </a:p>
      </xdr:txBody>
    </xdr:sp>
    <xdr:clientData/>
  </xdr:oneCellAnchor>
  <xdr:twoCellAnchor>
    <xdr:from>
      <xdr:col>42</xdr:col>
      <xdr:colOff>85725</xdr:colOff>
      <xdr:row>113</xdr:row>
      <xdr:rowOff>9525</xdr:rowOff>
    </xdr:from>
    <xdr:to>
      <xdr:col>43</xdr:col>
      <xdr:colOff>0</xdr:colOff>
      <xdr:row>114</xdr:row>
      <xdr:rowOff>19050</xdr:rowOff>
    </xdr:to>
    <xdr:sp>
      <xdr:nvSpPr>
        <xdr:cNvPr id="974" name="Line 846"/>
        <xdr:cNvSpPr>
          <a:spLocks/>
        </xdr:cNvSpPr>
      </xdr:nvSpPr>
      <xdr:spPr>
        <a:xfrm flipH="1" flipV="1">
          <a:off x="13706475" y="21069300"/>
          <a:ext cx="2286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95250</xdr:colOff>
      <xdr:row>111</xdr:row>
      <xdr:rowOff>57150</xdr:rowOff>
    </xdr:from>
    <xdr:to>
      <xdr:col>42</xdr:col>
      <xdr:colOff>95250</xdr:colOff>
      <xdr:row>112</xdr:row>
      <xdr:rowOff>152400</xdr:rowOff>
    </xdr:to>
    <xdr:sp>
      <xdr:nvSpPr>
        <xdr:cNvPr id="975" name="Line 847"/>
        <xdr:cNvSpPr>
          <a:spLocks/>
        </xdr:cNvSpPr>
      </xdr:nvSpPr>
      <xdr:spPr>
        <a:xfrm>
          <a:off x="13716000" y="207930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247650</xdr:colOff>
      <xdr:row>109</xdr:row>
      <xdr:rowOff>0</xdr:rowOff>
    </xdr:from>
    <xdr:to>
      <xdr:col>44</xdr:col>
      <xdr:colOff>57150</xdr:colOff>
      <xdr:row>111</xdr:row>
      <xdr:rowOff>95250</xdr:rowOff>
    </xdr:to>
    <xdr:grpSp>
      <xdr:nvGrpSpPr>
        <xdr:cNvPr id="976" name="Group 848"/>
        <xdr:cNvGrpSpPr>
          <a:grpSpLocks/>
        </xdr:cNvGrpSpPr>
      </xdr:nvGrpSpPr>
      <xdr:grpSpPr>
        <a:xfrm rot="21575106">
          <a:off x="14182725" y="20412075"/>
          <a:ext cx="123825" cy="419100"/>
          <a:chOff x="113" y="606"/>
          <a:chExt cx="9" cy="44"/>
        </a:xfrm>
        <a:solidFill>
          <a:srgbClr val="FFFFFF"/>
        </a:solidFill>
      </xdr:grpSpPr>
      <xdr:sp>
        <xdr:nvSpPr>
          <xdr:cNvPr id="977" name="Oval 849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Oval 850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180975</xdr:colOff>
      <xdr:row>111</xdr:row>
      <xdr:rowOff>85725</xdr:rowOff>
    </xdr:from>
    <xdr:to>
      <xdr:col>44</xdr:col>
      <xdr:colOff>0</xdr:colOff>
      <xdr:row>112</xdr:row>
      <xdr:rowOff>142875</xdr:rowOff>
    </xdr:to>
    <xdr:sp>
      <xdr:nvSpPr>
        <xdr:cNvPr id="979" name="Line 853"/>
        <xdr:cNvSpPr>
          <a:spLocks/>
        </xdr:cNvSpPr>
      </xdr:nvSpPr>
      <xdr:spPr>
        <a:xfrm flipH="1">
          <a:off x="13801725" y="20821650"/>
          <a:ext cx="447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295275</xdr:colOff>
      <xdr:row>108</xdr:row>
      <xdr:rowOff>9525</xdr:rowOff>
    </xdr:from>
    <xdr:to>
      <xdr:col>44</xdr:col>
      <xdr:colOff>9525</xdr:colOff>
      <xdr:row>111</xdr:row>
      <xdr:rowOff>76200</xdr:rowOff>
    </xdr:to>
    <xdr:sp>
      <xdr:nvSpPr>
        <xdr:cNvPr id="980" name="Line 854"/>
        <xdr:cNvSpPr>
          <a:spLocks/>
        </xdr:cNvSpPr>
      </xdr:nvSpPr>
      <xdr:spPr>
        <a:xfrm rot="21443845" flipH="1">
          <a:off x="14230350" y="2025967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190500</xdr:colOff>
      <xdr:row>109</xdr:row>
      <xdr:rowOff>152400</xdr:rowOff>
    </xdr:from>
    <xdr:to>
      <xdr:col>45</xdr:col>
      <xdr:colOff>9525</xdr:colOff>
      <xdr:row>111</xdr:row>
      <xdr:rowOff>9525</xdr:rowOff>
    </xdr:to>
    <xdr:sp>
      <xdr:nvSpPr>
        <xdr:cNvPr id="981" name="TextBox 855"/>
        <xdr:cNvSpPr txBox="1">
          <a:spLocks noChangeArrowheads="1"/>
        </xdr:cNvSpPr>
      </xdr:nvSpPr>
      <xdr:spPr>
        <a:xfrm>
          <a:off x="14439900" y="2056447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43</xdr:col>
      <xdr:colOff>28575</xdr:colOff>
      <xdr:row>109</xdr:row>
      <xdr:rowOff>47625</xdr:rowOff>
    </xdr:from>
    <xdr:to>
      <xdr:col>43</xdr:col>
      <xdr:colOff>161925</xdr:colOff>
      <xdr:row>110</xdr:row>
      <xdr:rowOff>66675</xdr:rowOff>
    </xdr:to>
    <xdr:sp>
      <xdr:nvSpPr>
        <xdr:cNvPr id="982" name="TextBox 856"/>
        <xdr:cNvSpPr txBox="1">
          <a:spLocks noChangeArrowheads="1"/>
        </xdr:cNvSpPr>
      </xdr:nvSpPr>
      <xdr:spPr>
        <a:xfrm>
          <a:off x="13963650" y="204597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42</xdr:col>
      <xdr:colOff>257175</xdr:colOff>
      <xdr:row>110</xdr:row>
      <xdr:rowOff>57150</xdr:rowOff>
    </xdr:from>
    <xdr:to>
      <xdr:col>43</xdr:col>
      <xdr:colOff>295275</xdr:colOff>
      <xdr:row>111</xdr:row>
      <xdr:rowOff>85725</xdr:rowOff>
    </xdr:to>
    <xdr:sp>
      <xdr:nvSpPr>
        <xdr:cNvPr id="983" name="Line 857"/>
        <xdr:cNvSpPr>
          <a:spLocks/>
        </xdr:cNvSpPr>
      </xdr:nvSpPr>
      <xdr:spPr>
        <a:xfrm flipH="1" flipV="1">
          <a:off x="13877925" y="20631150"/>
          <a:ext cx="3524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113</xdr:row>
      <xdr:rowOff>9525</xdr:rowOff>
    </xdr:from>
    <xdr:to>
      <xdr:col>30</xdr:col>
      <xdr:colOff>9525</xdr:colOff>
      <xdr:row>115</xdr:row>
      <xdr:rowOff>28575</xdr:rowOff>
    </xdr:to>
    <xdr:sp>
      <xdr:nvSpPr>
        <xdr:cNvPr id="984" name="Line 859"/>
        <xdr:cNvSpPr>
          <a:spLocks/>
        </xdr:cNvSpPr>
      </xdr:nvSpPr>
      <xdr:spPr>
        <a:xfrm>
          <a:off x="9791700" y="210693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114300</xdr:colOff>
      <xdr:row>113</xdr:row>
      <xdr:rowOff>123825</xdr:rowOff>
    </xdr:from>
    <xdr:to>
      <xdr:col>30</xdr:col>
      <xdr:colOff>114300</xdr:colOff>
      <xdr:row>115</xdr:row>
      <xdr:rowOff>28575</xdr:rowOff>
    </xdr:to>
    <xdr:sp>
      <xdr:nvSpPr>
        <xdr:cNvPr id="985" name="Line 860"/>
        <xdr:cNvSpPr>
          <a:spLocks/>
        </xdr:cNvSpPr>
      </xdr:nvSpPr>
      <xdr:spPr>
        <a:xfrm>
          <a:off x="9896475" y="21183600"/>
          <a:ext cx="0" cy="2286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200025</xdr:colOff>
      <xdr:row>112</xdr:row>
      <xdr:rowOff>0</xdr:rowOff>
    </xdr:from>
    <xdr:to>
      <xdr:col>34</xdr:col>
      <xdr:colOff>133350</xdr:colOff>
      <xdr:row>112</xdr:row>
      <xdr:rowOff>85725</xdr:rowOff>
    </xdr:to>
    <xdr:sp>
      <xdr:nvSpPr>
        <xdr:cNvPr id="986" name="AutoShape 862"/>
        <xdr:cNvSpPr>
          <a:spLocks/>
        </xdr:cNvSpPr>
      </xdr:nvSpPr>
      <xdr:spPr>
        <a:xfrm>
          <a:off x="10925175" y="20897850"/>
          <a:ext cx="247650" cy="85725"/>
        </a:xfrm>
        <a:custGeom>
          <a:pathLst>
            <a:path h="9" w="26">
              <a:moveTo>
                <a:pt x="26" y="9"/>
              </a:moveTo>
              <a:cubicBezTo>
                <a:pt x="20" y="5"/>
                <a:pt x="14" y="2"/>
                <a:pt x="10" y="1"/>
              </a:cubicBezTo>
              <a:cubicBezTo>
                <a:pt x="6" y="0"/>
                <a:pt x="3" y="2"/>
                <a:pt x="0" y="4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95250</xdr:colOff>
      <xdr:row>110</xdr:row>
      <xdr:rowOff>95250</xdr:rowOff>
    </xdr:from>
    <xdr:to>
      <xdr:col>34</xdr:col>
      <xdr:colOff>47625</xdr:colOff>
      <xdr:row>111</xdr:row>
      <xdr:rowOff>0</xdr:rowOff>
    </xdr:to>
    <xdr:sp>
      <xdr:nvSpPr>
        <xdr:cNvPr id="987" name="AutoShape 864"/>
        <xdr:cNvSpPr>
          <a:spLocks/>
        </xdr:cNvSpPr>
      </xdr:nvSpPr>
      <xdr:spPr>
        <a:xfrm>
          <a:off x="10820400" y="20669250"/>
          <a:ext cx="266700" cy="66675"/>
        </a:xfrm>
        <a:custGeom>
          <a:pathLst>
            <a:path h="9" w="26">
              <a:moveTo>
                <a:pt x="26" y="9"/>
              </a:moveTo>
              <a:cubicBezTo>
                <a:pt x="20" y="5"/>
                <a:pt x="14" y="2"/>
                <a:pt x="10" y="1"/>
              </a:cubicBezTo>
              <a:cubicBezTo>
                <a:pt x="6" y="0"/>
                <a:pt x="3" y="2"/>
                <a:pt x="0" y="4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209550</xdr:colOff>
      <xdr:row>111</xdr:row>
      <xdr:rowOff>85725</xdr:rowOff>
    </xdr:from>
    <xdr:to>
      <xdr:col>36</xdr:col>
      <xdr:colOff>200025</xdr:colOff>
      <xdr:row>112</xdr:row>
      <xdr:rowOff>66675</xdr:rowOff>
    </xdr:to>
    <xdr:sp>
      <xdr:nvSpPr>
        <xdr:cNvPr id="988" name="Line 865"/>
        <xdr:cNvSpPr>
          <a:spLocks/>
        </xdr:cNvSpPr>
      </xdr:nvSpPr>
      <xdr:spPr>
        <a:xfrm flipH="1" flipV="1">
          <a:off x="11563350" y="20821650"/>
          <a:ext cx="3048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76200</xdr:colOff>
      <xdr:row>112</xdr:row>
      <xdr:rowOff>9525</xdr:rowOff>
    </xdr:from>
    <xdr:to>
      <xdr:col>37</xdr:col>
      <xdr:colOff>114300</xdr:colOff>
      <xdr:row>113</xdr:row>
      <xdr:rowOff>85725</xdr:rowOff>
    </xdr:to>
    <xdr:sp>
      <xdr:nvSpPr>
        <xdr:cNvPr id="989" name="Line 866"/>
        <xdr:cNvSpPr>
          <a:spLocks/>
        </xdr:cNvSpPr>
      </xdr:nvSpPr>
      <xdr:spPr>
        <a:xfrm flipV="1">
          <a:off x="11744325" y="2090737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104</xdr:row>
      <xdr:rowOff>19050</xdr:rowOff>
    </xdr:from>
    <xdr:to>
      <xdr:col>31</xdr:col>
      <xdr:colOff>9525</xdr:colOff>
      <xdr:row>107</xdr:row>
      <xdr:rowOff>142875</xdr:rowOff>
    </xdr:to>
    <xdr:sp>
      <xdr:nvSpPr>
        <xdr:cNvPr id="990" name="Line 867"/>
        <xdr:cNvSpPr>
          <a:spLocks/>
        </xdr:cNvSpPr>
      </xdr:nvSpPr>
      <xdr:spPr>
        <a:xfrm>
          <a:off x="10106025" y="19621500"/>
          <a:ext cx="0" cy="609600"/>
        </a:xfrm>
        <a:prstGeom prst="line">
          <a:avLst/>
        </a:prstGeom>
        <a:noFill/>
        <a:ln w="9525" cmpd="sng">
          <a:solidFill>
            <a:srgbClr val="666699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276225</xdr:colOff>
      <xdr:row>107</xdr:row>
      <xdr:rowOff>152400</xdr:rowOff>
    </xdr:from>
    <xdr:to>
      <xdr:col>31</xdr:col>
      <xdr:colOff>19050</xdr:colOff>
      <xdr:row>107</xdr:row>
      <xdr:rowOff>152400</xdr:rowOff>
    </xdr:to>
    <xdr:sp>
      <xdr:nvSpPr>
        <xdr:cNvPr id="991" name="Line 868"/>
        <xdr:cNvSpPr>
          <a:spLocks/>
        </xdr:cNvSpPr>
      </xdr:nvSpPr>
      <xdr:spPr>
        <a:xfrm flipH="1">
          <a:off x="9429750" y="20240625"/>
          <a:ext cx="685800" cy="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105</xdr:row>
      <xdr:rowOff>57150</xdr:rowOff>
    </xdr:from>
    <xdr:to>
      <xdr:col>32</xdr:col>
      <xdr:colOff>285750</xdr:colOff>
      <xdr:row>107</xdr:row>
      <xdr:rowOff>152400</xdr:rowOff>
    </xdr:to>
    <xdr:sp>
      <xdr:nvSpPr>
        <xdr:cNvPr id="992" name="Line 869"/>
        <xdr:cNvSpPr>
          <a:spLocks/>
        </xdr:cNvSpPr>
      </xdr:nvSpPr>
      <xdr:spPr>
        <a:xfrm flipV="1">
          <a:off x="10106025" y="19821525"/>
          <a:ext cx="590550" cy="41910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123825</xdr:colOff>
      <xdr:row>108</xdr:row>
      <xdr:rowOff>76200</xdr:rowOff>
    </xdr:from>
    <xdr:to>
      <xdr:col>31</xdr:col>
      <xdr:colOff>276225</xdr:colOff>
      <xdr:row>123</xdr:row>
      <xdr:rowOff>47625</xdr:rowOff>
    </xdr:to>
    <xdr:sp>
      <xdr:nvSpPr>
        <xdr:cNvPr id="993" name="Line 870"/>
        <xdr:cNvSpPr>
          <a:spLocks/>
        </xdr:cNvSpPr>
      </xdr:nvSpPr>
      <xdr:spPr>
        <a:xfrm flipH="1">
          <a:off x="10220325" y="20326350"/>
          <a:ext cx="152400" cy="2400300"/>
        </a:xfrm>
        <a:prstGeom prst="line">
          <a:avLst/>
        </a:prstGeom>
        <a:noFill/>
        <a:ln w="9525" cmpd="sng">
          <a:solidFill>
            <a:srgbClr val="CC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133</xdr:row>
      <xdr:rowOff>76200</xdr:rowOff>
    </xdr:from>
    <xdr:to>
      <xdr:col>35</xdr:col>
      <xdr:colOff>123825</xdr:colOff>
      <xdr:row>143</xdr:row>
      <xdr:rowOff>85725</xdr:rowOff>
    </xdr:to>
    <xdr:sp>
      <xdr:nvSpPr>
        <xdr:cNvPr id="994" name="Line 871"/>
        <xdr:cNvSpPr>
          <a:spLocks/>
        </xdr:cNvSpPr>
      </xdr:nvSpPr>
      <xdr:spPr>
        <a:xfrm>
          <a:off x="10725150" y="24450675"/>
          <a:ext cx="752475" cy="1628775"/>
        </a:xfrm>
        <a:prstGeom prst="line">
          <a:avLst/>
        </a:prstGeom>
        <a:noFill/>
        <a:ln w="9525" cmpd="sng">
          <a:solidFill>
            <a:srgbClr val="CC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19050</xdr:colOff>
      <xdr:row>111</xdr:row>
      <xdr:rowOff>38100</xdr:rowOff>
    </xdr:from>
    <xdr:to>
      <xdr:col>47</xdr:col>
      <xdr:colOff>190500</xdr:colOff>
      <xdr:row>114</xdr:row>
      <xdr:rowOff>114300</xdr:rowOff>
    </xdr:to>
    <xdr:sp>
      <xdr:nvSpPr>
        <xdr:cNvPr id="995" name="Line 872"/>
        <xdr:cNvSpPr>
          <a:spLocks/>
        </xdr:cNvSpPr>
      </xdr:nvSpPr>
      <xdr:spPr>
        <a:xfrm flipH="1" flipV="1">
          <a:off x="14268450" y="20774025"/>
          <a:ext cx="1114425" cy="5619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104775</xdr:colOff>
      <xdr:row>112</xdr:row>
      <xdr:rowOff>123825</xdr:rowOff>
    </xdr:from>
    <xdr:to>
      <xdr:col>47</xdr:col>
      <xdr:colOff>9525</xdr:colOff>
      <xdr:row>115</xdr:row>
      <xdr:rowOff>66675</xdr:rowOff>
    </xdr:to>
    <xdr:sp>
      <xdr:nvSpPr>
        <xdr:cNvPr id="996" name="Line 873"/>
        <xdr:cNvSpPr>
          <a:spLocks/>
        </xdr:cNvSpPr>
      </xdr:nvSpPr>
      <xdr:spPr>
        <a:xfrm flipH="1" flipV="1">
          <a:off x="14354175" y="21021675"/>
          <a:ext cx="847725" cy="4286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114</xdr:row>
      <xdr:rowOff>114300</xdr:rowOff>
    </xdr:from>
    <xdr:to>
      <xdr:col>47</xdr:col>
      <xdr:colOff>200025</xdr:colOff>
      <xdr:row>115</xdr:row>
      <xdr:rowOff>66675</xdr:rowOff>
    </xdr:to>
    <xdr:sp>
      <xdr:nvSpPr>
        <xdr:cNvPr id="997" name="Line 874"/>
        <xdr:cNvSpPr>
          <a:spLocks/>
        </xdr:cNvSpPr>
      </xdr:nvSpPr>
      <xdr:spPr>
        <a:xfrm flipH="1">
          <a:off x="15201900" y="21336000"/>
          <a:ext cx="190500" cy="1143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161925</xdr:colOff>
      <xdr:row>111</xdr:row>
      <xdr:rowOff>9525</xdr:rowOff>
    </xdr:from>
    <xdr:to>
      <xdr:col>43</xdr:col>
      <xdr:colOff>85725</xdr:colOff>
      <xdr:row>113</xdr:row>
      <xdr:rowOff>123825</xdr:rowOff>
    </xdr:to>
    <xdr:sp>
      <xdr:nvSpPr>
        <xdr:cNvPr id="998" name="Line 875"/>
        <xdr:cNvSpPr>
          <a:spLocks/>
        </xdr:cNvSpPr>
      </xdr:nvSpPr>
      <xdr:spPr>
        <a:xfrm flipH="1">
          <a:off x="13087350" y="20745450"/>
          <a:ext cx="933450" cy="43815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161925</xdr:colOff>
      <xdr:row>112</xdr:row>
      <xdr:rowOff>85725</xdr:rowOff>
    </xdr:from>
    <xdr:to>
      <xdr:col>43</xdr:col>
      <xdr:colOff>180975</xdr:colOff>
      <xdr:row>115</xdr:row>
      <xdr:rowOff>76200</xdr:rowOff>
    </xdr:to>
    <xdr:sp>
      <xdr:nvSpPr>
        <xdr:cNvPr id="999" name="Line 876"/>
        <xdr:cNvSpPr>
          <a:spLocks/>
        </xdr:cNvSpPr>
      </xdr:nvSpPr>
      <xdr:spPr>
        <a:xfrm flipH="1">
          <a:off x="13087350" y="20983575"/>
          <a:ext cx="1028700" cy="47625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161925</xdr:colOff>
      <xdr:row>113</xdr:row>
      <xdr:rowOff>123825</xdr:rowOff>
    </xdr:from>
    <xdr:to>
      <xdr:col>40</xdr:col>
      <xdr:colOff>161925</xdr:colOff>
      <xdr:row>115</xdr:row>
      <xdr:rowOff>66675</xdr:rowOff>
    </xdr:to>
    <xdr:sp>
      <xdr:nvSpPr>
        <xdr:cNvPr id="1000" name="Line 877"/>
        <xdr:cNvSpPr>
          <a:spLocks/>
        </xdr:cNvSpPr>
      </xdr:nvSpPr>
      <xdr:spPr>
        <a:xfrm flipH="1">
          <a:off x="13087350" y="21183600"/>
          <a:ext cx="0" cy="2667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180975</xdr:colOff>
      <xdr:row>112</xdr:row>
      <xdr:rowOff>47625</xdr:rowOff>
    </xdr:from>
    <xdr:to>
      <xdr:col>44</xdr:col>
      <xdr:colOff>114300</xdr:colOff>
      <xdr:row>112</xdr:row>
      <xdr:rowOff>133350</xdr:rowOff>
    </xdr:to>
    <xdr:sp>
      <xdr:nvSpPr>
        <xdr:cNvPr id="1001" name="AutoShape 878"/>
        <xdr:cNvSpPr>
          <a:spLocks/>
        </xdr:cNvSpPr>
      </xdr:nvSpPr>
      <xdr:spPr>
        <a:xfrm>
          <a:off x="14116050" y="20945475"/>
          <a:ext cx="247650" cy="85725"/>
        </a:xfrm>
        <a:custGeom>
          <a:pathLst>
            <a:path h="9" w="26">
              <a:moveTo>
                <a:pt x="26" y="9"/>
              </a:moveTo>
              <a:cubicBezTo>
                <a:pt x="20" y="5"/>
                <a:pt x="14" y="2"/>
                <a:pt x="10" y="1"/>
              </a:cubicBezTo>
              <a:cubicBezTo>
                <a:pt x="6" y="0"/>
                <a:pt x="3" y="2"/>
                <a:pt x="0" y="4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76200</xdr:colOff>
      <xdr:row>110</xdr:row>
      <xdr:rowOff>142875</xdr:rowOff>
    </xdr:from>
    <xdr:to>
      <xdr:col>44</xdr:col>
      <xdr:colOff>28575</xdr:colOff>
      <xdr:row>111</xdr:row>
      <xdr:rowOff>47625</xdr:rowOff>
    </xdr:to>
    <xdr:sp>
      <xdr:nvSpPr>
        <xdr:cNvPr id="1002" name="AutoShape 879"/>
        <xdr:cNvSpPr>
          <a:spLocks/>
        </xdr:cNvSpPr>
      </xdr:nvSpPr>
      <xdr:spPr>
        <a:xfrm>
          <a:off x="14011275" y="20716875"/>
          <a:ext cx="266700" cy="66675"/>
        </a:xfrm>
        <a:custGeom>
          <a:pathLst>
            <a:path h="9" w="26">
              <a:moveTo>
                <a:pt x="26" y="9"/>
              </a:moveTo>
              <a:cubicBezTo>
                <a:pt x="20" y="5"/>
                <a:pt x="14" y="2"/>
                <a:pt x="10" y="1"/>
              </a:cubicBezTo>
              <a:cubicBezTo>
                <a:pt x="6" y="0"/>
                <a:pt x="3" y="2"/>
                <a:pt x="0" y="4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142875</xdr:colOff>
      <xdr:row>109</xdr:row>
      <xdr:rowOff>123825</xdr:rowOff>
    </xdr:from>
    <xdr:to>
      <xdr:col>44</xdr:col>
      <xdr:colOff>180975</xdr:colOff>
      <xdr:row>110</xdr:row>
      <xdr:rowOff>133350</xdr:rowOff>
    </xdr:to>
    <xdr:sp>
      <xdr:nvSpPr>
        <xdr:cNvPr id="1003" name="Line 880"/>
        <xdr:cNvSpPr>
          <a:spLocks/>
        </xdr:cNvSpPr>
      </xdr:nvSpPr>
      <xdr:spPr>
        <a:xfrm flipH="1" flipV="1">
          <a:off x="14077950" y="20535900"/>
          <a:ext cx="3524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276225</xdr:colOff>
      <xdr:row>72</xdr:row>
      <xdr:rowOff>47625</xdr:rowOff>
    </xdr:from>
    <xdr:to>
      <xdr:col>31</xdr:col>
      <xdr:colOff>66675</xdr:colOff>
      <xdr:row>72</xdr:row>
      <xdr:rowOff>180975</xdr:rowOff>
    </xdr:to>
    <xdr:grpSp>
      <xdr:nvGrpSpPr>
        <xdr:cNvPr id="1004" name="Group 881"/>
        <xdr:cNvGrpSpPr>
          <a:grpSpLocks/>
        </xdr:cNvGrpSpPr>
      </xdr:nvGrpSpPr>
      <xdr:grpSpPr>
        <a:xfrm rot="16226055">
          <a:off x="9744075" y="13677900"/>
          <a:ext cx="419100" cy="133350"/>
          <a:chOff x="113" y="606"/>
          <a:chExt cx="9" cy="44"/>
        </a:xfrm>
        <a:solidFill>
          <a:srgbClr val="FFFFFF"/>
        </a:solidFill>
      </xdr:grpSpPr>
      <xdr:sp>
        <xdr:nvSpPr>
          <xdr:cNvPr id="1005" name="Oval 882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883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114300</xdr:colOff>
      <xdr:row>72</xdr:row>
      <xdr:rowOff>95250</xdr:rowOff>
    </xdr:from>
    <xdr:to>
      <xdr:col>30</xdr:col>
      <xdr:colOff>28575</xdr:colOff>
      <xdr:row>73</xdr:row>
      <xdr:rowOff>66675</xdr:rowOff>
    </xdr:to>
    <xdr:sp>
      <xdr:nvSpPr>
        <xdr:cNvPr id="1007" name="Line 885"/>
        <xdr:cNvSpPr>
          <a:spLocks/>
        </xdr:cNvSpPr>
      </xdr:nvSpPr>
      <xdr:spPr>
        <a:xfrm flipH="1">
          <a:off x="9582150" y="13725525"/>
          <a:ext cx="2286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71</xdr:row>
      <xdr:rowOff>114300</xdr:rowOff>
    </xdr:from>
    <xdr:to>
      <xdr:col>30</xdr:col>
      <xdr:colOff>152400</xdr:colOff>
      <xdr:row>73</xdr:row>
      <xdr:rowOff>0</xdr:rowOff>
    </xdr:to>
    <xdr:sp>
      <xdr:nvSpPr>
        <xdr:cNvPr id="1008" name="Line 886"/>
        <xdr:cNvSpPr>
          <a:spLocks/>
        </xdr:cNvSpPr>
      </xdr:nvSpPr>
      <xdr:spPr>
        <a:xfrm flipV="1">
          <a:off x="9934575" y="135445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0</xdr:colOff>
      <xdr:row>72</xdr:row>
      <xdr:rowOff>152400</xdr:rowOff>
    </xdr:from>
    <xdr:ext cx="190500" cy="238125"/>
    <xdr:sp>
      <xdr:nvSpPr>
        <xdr:cNvPr id="1009" name="TextBox 887"/>
        <xdr:cNvSpPr txBox="1">
          <a:spLocks noChangeArrowheads="1"/>
        </xdr:cNvSpPr>
      </xdr:nvSpPr>
      <xdr:spPr>
        <a:xfrm>
          <a:off x="9782175" y="1378267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5</xdr:col>
      <xdr:colOff>171450</xdr:colOff>
      <xdr:row>33</xdr:row>
      <xdr:rowOff>190500</xdr:rowOff>
    </xdr:from>
    <xdr:to>
      <xdr:col>9</xdr:col>
      <xdr:colOff>200025</xdr:colOff>
      <xdr:row>60</xdr:row>
      <xdr:rowOff>9525</xdr:rowOff>
    </xdr:to>
    <xdr:sp>
      <xdr:nvSpPr>
        <xdr:cNvPr id="1010" name="AutoShape 889"/>
        <xdr:cNvSpPr>
          <a:spLocks/>
        </xdr:cNvSpPr>
      </xdr:nvSpPr>
      <xdr:spPr>
        <a:xfrm>
          <a:off x="2000250" y="6267450"/>
          <a:ext cx="1266825" cy="4972050"/>
        </a:xfrm>
        <a:custGeom>
          <a:pathLst>
            <a:path h="522" w="133">
              <a:moveTo>
                <a:pt x="0" y="23"/>
              </a:moveTo>
              <a:cubicBezTo>
                <a:pt x="47" y="11"/>
                <a:pt x="95" y="0"/>
                <a:pt x="114" y="83"/>
              </a:cubicBezTo>
              <a:cubicBezTo>
                <a:pt x="133" y="166"/>
                <a:pt x="123" y="344"/>
                <a:pt x="114" y="522"/>
              </a:cubicBezTo>
            </a:path>
          </a:pathLst>
        </a:cu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42</xdr:row>
      <xdr:rowOff>66675</xdr:rowOff>
    </xdr:from>
    <xdr:to>
      <xdr:col>11</xdr:col>
      <xdr:colOff>0</xdr:colOff>
      <xdr:row>49</xdr:row>
      <xdr:rowOff>133350</xdr:rowOff>
    </xdr:to>
    <xdr:sp>
      <xdr:nvSpPr>
        <xdr:cNvPr id="1011" name="AutoShape 891"/>
        <xdr:cNvSpPr>
          <a:spLocks/>
        </xdr:cNvSpPr>
      </xdr:nvSpPr>
      <xdr:spPr>
        <a:xfrm>
          <a:off x="2085975" y="7791450"/>
          <a:ext cx="1609725" cy="1390650"/>
        </a:xfrm>
        <a:custGeom>
          <a:pathLst>
            <a:path h="146" w="169">
              <a:moveTo>
                <a:pt x="161" y="0"/>
              </a:moveTo>
              <a:cubicBezTo>
                <a:pt x="165" y="22"/>
                <a:pt x="169" y="44"/>
                <a:pt x="142" y="68"/>
              </a:cubicBezTo>
              <a:cubicBezTo>
                <a:pt x="115" y="92"/>
                <a:pt x="57" y="119"/>
                <a:pt x="0" y="146"/>
              </a:cubicBezTo>
            </a:path>
          </a:pathLst>
        </a:cu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50</xdr:row>
      <xdr:rowOff>114300</xdr:rowOff>
    </xdr:from>
    <xdr:to>
      <xdr:col>4</xdr:col>
      <xdr:colOff>142875</xdr:colOff>
      <xdr:row>54</xdr:row>
      <xdr:rowOff>38100</xdr:rowOff>
    </xdr:to>
    <xdr:sp>
      <xdr:nvSpPr>
        <xdr:cNvPr id="1012" name="Line 893"/>
        <xdr:cNvSpPr>
          <a:spLocks/>
        </xdr:cNvSpPr>
      </xdr:nvSpPr>
      <xdr:spPr>
        <a:xfrm flipH="1">
          <a:off x="1390650" y="9344025"/>
          <a:ext cx="190500" cy="72390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42</xdr:row>
      <xdr:rowOff>9525</xdr:rowOff>
    </xdr:from>
    <xdr:to>
      <xdr:col>9</xdr:col>
      <xdr:colOff>180975</xdr:colOff>
      <xdr:row>42</xdr:row>
      <xdr:rowOff>9525</xdr:rowOff>
    </xdr:to>
    <xdr:sp>
      <xdr:nvSpPr>
        <xdr:cNvPr id="1013" name="Line 897"/>
        <xdr:cNvSpPr>
          <a:spLocks/>
        </xdr:cNvSpPr>
      </xdr:nvSpPr>
      <xdr:spPr>
        <a:xfrm>
          <a:off x="2085975" y="773430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78</xdr:row>
      <xdr:rowOff>0</xdr:rowOff>
    </xdr:from>
    <xdr:to>
      <xdr:col>25</xdr:col>
      <xdr:colOff>152400</xdr:colOff>
      <xdr:row>86</xdr:row>
      <xdr:rowOff>47625</xdr:rowOff>
    </xdr:to>
    <xdr:sp>
      <xdr:nvSpPr>
        <xdr:cNvPr id="1014" name="Line 899"/>
        <xdr:cNvSpPr>
          <a:spLocks/>
        </xdr:cNvSpPr>
      </xdr:nvSpPr>
      <xdr:spPr>
        <a:xfrm>
          <a:off x="8362950" y="14820900"/>
          <a:ext cx="0" cy="1381125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171450</xdr:colOff>
      <xdr:row>70</xdr:row>
      <xdr:rowOff>104775</xdr:rowOff>
    </xdr:from>
    <xdr:to>
      <xdr:col>28</xdr:col>
      <xdr:colOff>133350</xdr:colOff>
      <xdr:row>71</xdr:row>
      <xdr:rowOff>114300</xdr:rowOff>
    </xdr:to>
    <xdr:sp>
      <xdr:nvSpPr>
        <xdr:cNvPr id="1015" name="Line 900"/>
        <xdr:cNvSpPr>
          <a:spLocks/>
        </xdr:cNvSpPr>
      </xdr:nvSpPr>
      <xdr:spPr>
        <a:xfrm flipV="1">
          <a:off x="9010650" y="13335000"/>
          <a:ext cx="2762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64</xdr:row>
      <xdr:rowOff>19050</xdr:rowOff>
    </xdr:from>
    <xdr:to>
      <xdr:col>34</xdr:col>
      <xdr:colOff>0</xdr:colOff>
      <xdr:row>66</xdr:row>
      <xdr:rowOff>190500</xdr:rowOff>
    </xdr:to>
    <xdr:sp>
      <xdr:nvSpPr>
        <xdr:cNvPr id="1016" name="Line 901"/>
        <xdr:cNvSpPr>
          <a:spLocks/>
        </xdr:cNvSpPr>
      </xdr:nvSpPr>
      <xdr:spPr>
        <a:xfrm>
          <a:off x="11039475" y="12049125"/>
          <a:ext cx="0" cy="571500"/>
        </a:xfrm>
        <a:prstGeom prst="line">
          <a:avLst/>
        </a:prstGeom>
        <a:noFill/>
        <a:ln w="9525" cmpd="sng">
          <a:solidFill>
            <a:srgbClr val="666699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</xdr:colOff>
      <xdr:row>66</xdr:row>
      <xdr:rowOff>190500</xdr:rowOff>
    </xdr:from>
    <xdr:to>
      <xdr:col>36</xdr:col>
      <xdr:colOff>9525</xdr:colOff>
      <xdr:row>66</xdr:row>
      <xdr:rowOff>190500</xdr:rowOff>
    </xdr:to>
    <xdr:sp>
      <xdr:nvSpPr>
        <xdr:cNvPr id="1017" name="Line 902"/>
        <xdr:cNvSpPr>
          <a:spLocks/>
        </xdr:cNvSpPr>
      </xdr:nvSpPr>
      <xdr:spPr>
        <a:xfrm>
          <a:off x="11049000" y="12620625"/>
          <a:ext cx="628650" cy="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200025</xdr:colOff>
      <xdr:row>67</xdr:row>
      <xdr:rowOff>0</xdr:rowOff>
    </xdr:from>
    <xdr:to>
      <xdr:col>34</xdr:col>
      <xdr:colOff>9525</xdr:colOff>
      <xdr:row>68</xdr:row>
      <xdr:rowOff>104775</xdr:rowOff>
    </xdr:to>
    <xdr:sp>
      <xdr:nvSpPr>
        <xdr:cNvPr id="1018" name="Line 903"/>
        <xdr:cNvSpPr>
          <a:spLocks/>
        </xdr:cNvSpPr>
      </xdr:nvSpPr>
      <xdr:spPr>
        <a:xfrm flipH="1">
          <a:off x="10610850" y="12630150"/>
          <a:ext cx="438150" cy="30480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295275</xdr:colOff>
      <xdr:row>97</xdr:row>
      <xdr:rowOff>47625</xdr:rowOff>
    </xdr:from>
    <xdr:to>
      <xdr:col>28</xdr:col>
      <xdr:colOff>85725</xdr:colOff>
      <xdr:row>97</xdr:row>
      <xdr:rowOff>85725</xdr:rowOff>
    </xdr:to>
    <xdr:sp>
      <xdr:nvSpPr>
        <xdr:cNvPr id="1019" name="AutoShape 909"/>
        <xdr:cNvSpPr>
          <a:spLocks/>
        </xdr:cNvSpPr>
      </xdr:nvSpPr>
      <xdr:spPr>
        <a:xfrm>
          <a:off x="8505825" y="18364200"/>
          <a:ext cx="733425" cy="38100"/>
        </a:xfrm>
        <a:custGeom>
          <a:pathLst>
            <a:path h="23" w="76">
              <a:moveTo>
                <a:pt x="0" y="23"/>
              </a:moveTo>
              <a:cubicBezTo>
                <a:pt x="9" y="12"/>
                <a:pt x="18" y="2"/>
                <a:pt x="31" y="1"/>
              </a:cubicBezTo>
              <a:cubicBezTo>
                <a:pt x="44" y="0"/>
                <a:pt x="60" y="8"/>
                <a:pt x="76" y="17"/>
              </a:cubicBezTo>
            </a:path>
          </a:pathLst>
        </a:cu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97</xdr:row>
      <xdr:rowOff>66675</xdr:rowOff>
    </xdr:from>
    <xdr:to>
      <xdr:col>35</xdr:col>
      <xdr:colOff>0</xdr:colOff>
      <xdr:row>99</xdr:row>
      <xdr:rowOff>180975</xdr:rowOff>
    </xdr:to>
    <xdr:sp>
      <xdr:nvSpPr>
        <xdr:cNvPr id="1020" name="Line 910"/>
        <xdr:cNvSpPr>
          <a:spLocks/>
        </xdr:cNvSpPr>
      </xdr:nvSpPr>
      <xdr:spPr>
        <a:xfrm flipV="1">
          <a:off x="11353800" y="18383250"/>
          <a:ext cx="0" cy="514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97</xdr:row>
      <xdr:rowOff>171450</xdr:rowOff>
    </xdr:from>
    <xdr:to>
      <xdr:col>36</xdr:col>
      <xdr:colOff>104775</xdr:colOff>
      <xdr:row>100</xdr:row>
      <xdr:rowOff>0</xdr:rowOff>
    </xdr:to>
    <xdr:sp>
      <xdr:nvSpPr>
        <xdr:cNvPr id="1021" name="Line 911"/>
        <xdr:cNvSpPr>
          <a:spLocks/>
        </xdr:cNvSpPr>
      </xdr:nvSpPr>
      <xdr:spPr>
        <a:xfrm flipV="1">
          <a:off x="11353800" y="18488025"/>
          <a:ext cx="419100" cy="428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304800</xdr:colOff>
      <xdr:row>100</xdr:row>
      <xdr:rowOff>9525</xdr:rowOff>
    </xdr:from>
    <xdr:to>
      <xdr:col>37</xdr:col>
      <xdr:colOff>57150</xdr:colOff>
      <xdr:row>100</xdr:row>
      <xdr:rowOff>9525</xdr:rowOff>
    </xdr:to>
    <xdr:sp>
      <xdr:nvSpPr>
        <xdr:cNvPr id="1022" name="Line 912"/>
        <xdr:cNvSpPr>
          <a:spLocks/>
        </xdr:cNvSpPr>
      </xdr:nvSpPr>
      <xdr:spPr>
        <a:xfrm flipV="1">
          <a:off x="11344275" y="18926175"/>
          <a:ext cx="6953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98</xdr:row>
      <xdr:rowOff>190500</xdr:rowOff>
    </xdr:from>
    <xdr:to>
      <xdr:col>28</xdr:col>
      <xdr:colOff>304800</xdr:colOff>
      <xdr:row>104</xdr:row>
      <xdr:rowOff>0</xdr:rowOff>
    </xdr:to>
    <xdr:sp>
      <xdr:nvSpPr>
        <xdr:cNvPr id="1023" name="AutoShape 914"/>
        <xdr:cNvSpPr>
          <a:spLocks/>
        </xdr:cNvSpPr>
      </xdr:nvSpPr>
      <xdr:spPr>
        <a:xfrm>
          <a:off x="8086725" y="18707100"/>
          <a:ext cx="1371600" cy="895350"/>
        </a:xfrm>
        <a:custGeom>
          <a:pathLst>
            <a:path h="94" w="144">
              <a:moveTo>
                <a:pt x="144" y="0"/>
              </a:moveTo>
              <a:cubicBezTo>
                <a:pt x="107" y="3"/>
                <a:pt x="71" y="7"/>
                <a:pt x="47" y="23"/>
              </a:cubicBezTo>
              <a:cubicBezTo>
                <a:pt x="23" y="39"/>
                <a:pt x="11" y="66"/>
                <a:pt x="0" y="94"/>
              </a:cubicBezTo>
            </a:path>
          </a:pathLst>
        </a:cu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190500</xdr:colOff>
      <xdr:row>123</xdr:row>
      <xdr:rowOff>114300</xdr:rowOff>
    </xdr:from>
    <xdr:to>
      <xdr:col>28</xdr:col>
      <xdr:colOff>228600</xdr:colOff>
      <xdr:row>123</xdr:row>
      <xdr:rowOff>114300</xdr:rowOff>
    </xdr:to>
    <xdr:sp>
      <xdr:nvSpPr>
        <xdr:cNvPr id="1024" name="Line 919"/>
        <xdr:cNvSpPr>
          <a:spLocks/>
        </xdr:cNvSpPr>
      </xdr:nvSpPr>
      <xdr:spPr>
        <a:xfrm>
          <a:off x="8401050" y="2279332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123825</xdr:colOff>
      <xdr:row>125</xdr:row>
      <xdr:rowOff>152400</xdr:rowOff>
    </xdr:from>
    <xdr:to>
      <xdr:col>25</xdr:col>
      <xdr:colOff>123825</xdr:colOff>
      <xdr:row>131</xdr:row>
      <xdr:rowOff>114300</xdr:rowOff>
    </xdr:to>
    <xdr:sp>
      <xdr:nvSpPr>
        <xdr:cNvPr id="1025" name="Line 920"/>
        <xdr:cNvSpPr>
          <a:spLocks/>
        </xdr:cNvSpPr>
      </xdr:nvSpPr>
      <xdr:spPr>
        <a:xfrm>
          <a:off x="8334375" y="23155275"/>
          <a:ext cx="0" cy="97155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304800</xdr:colOff>
      <xdr:row>99</xdr:row>
      <xdr:rowOff>190500</xdr:rowOff>
    </xdr:from>
    <xdr:to>
      <xdr:col>40</xdr:col>
      <xdr:colOff>9525</xdr:colOff>
      <xdr:row>99</xdr:row>
      <xdr:rowOff>190500</xdr:rowOff>
    </xdr:to>
    <xdr:sp>
      <xdr:nvSpPr>
        <xdr:cNvPr id="1026" name="Line 922"/>
        <xdr:cNvSpPr>
          <a:spLocks/>
        </xdr:cNvSpPr>
      </xdr:nvSpPr>
      <xdr:spPr>
        <a:xfrm flipH="1">
          <a:off x="12287250" y="18907125"/>
          <a:ext cx="6477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97</xdr:row>
      <xdr:rowOff>0</xdr:rowOff>
    </xdr:from>
    <xdr:to>
      <xdr:col>40</xdr:col>
      <xdr:colOff>9525</xdr:colOff>
      <xdr:row>99</xdr:row>
      <xdr:rowOff>180975</xdr:rowOff>
    </xdr:to>
    <xdr:sp>
      <xdr:nvSpPr>
        <xdr:cNvPr id="1027" name="Line 923"/>
        <xdr:cNvSpPr>
          <a:spLocks/>
        </xdr:cNvSpPr>
      </xdr:nvSpPr>
      <xdr:spPr>
        <a:xfrm flipV="1">
          <a:off x="12934950" y="18316575"/>
          <a:ext cx="0" cy="581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0</xdr:colOff>
      <xdr:row>97</xdr:row>
      <xdr:rowOff>180975</xdr:rowOff>
    </xdr:from>
    <xdr:to>
      <xdr:col>41</xdr:col>
      <xdr:colOff>123825</xdr:colOff>
      <xdr:row>99</xdr:row>
      <xdr:rowOff>190500</xdr:rowOff>
    </xdr:to>
    <xdr:sp>
      <xdr:nvSpPr>
        <xdr:cNvPr id="1028" name="Line 924"/>
        <xdr:cNvSpPr>
          <a:spLocks/>
        </xdr:cNvSpPr>
      </xdr:nvSpPr>
      <xdr:spPr>
        <a:xfrm flipV="1">
          <a:off x="12925425" y="18497550"/>
          <a:ext cx="438150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200025</xdr:colOff>
      <xdr:row>96</xdr:row>
      <xdr:rowOff>161925</xdr:rowOff>
    </xdr:from>
    <xdr:to>
      <xdr:col>38</xdr:col>
      <xdr:colOff>257175</xdr:colOff>
      <xdr:row>98</xdr:row>
      <xdr:rowOff>47625</xdr:rowOff>
    </xdr:to>
    <xdr:sp>
      <xdr:nvSpPr>
        <xdr:cNvPr id="1029" name="AutoShape 925"/>
        <xdr:cNvSpPr>
          <a:spLocks/>
        </xdr:cNvSpPr>
      </xdr:nvSpPr>
      <xdr:spPr>
        <a:xfrm>
          <a:off x="11868150" y="18278475"/>
          <a:ext cx="685800" cy="285750"/>
        </a:xfrm>
        <a:custGeom>
          <a:pathLst>
            <a:path h="30" w="72">
              <a:moveTo>
                <a:pt x="0" y="30"/>
              </a:moveTo>
              <a:cubicBezTo>
                <a:pt x="11" y="15"/>
                <a:pt x="23" y="0"/>
                <a:pt x="35" y="0"/>
              </a:cubicBezTo>
              <a:cubicBezTo>
                <a:pt x="47" y="0"/>
                <a:pt x="59" y="15"/>
                <a:pt x="72" y="30"/>
              </a:cubicBezTo>
            </a:path>
          </a:pathLst>
        </a:custGeom>
        <a:noFill/>
        <a:ln w="9525" cmpd="sng">
          <a:solidFill>
            <a:srgbClr val="CC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99</xdr:row>
      <xdr:rowOff>114300</xdr:rowOff>
    </xdr:from>
    <xdr:to>
      <xdr:col>39</xdr:col>
      <xdr:colOff>0</xdr:colOff>
      <xdr:row>101</xdr:row>
      <xdr:rowOff>9525</xdr:rowOff>
    </xdr:to>
    <xdr:sp>
      <xdr:nvSpPr>
        <xdr:cNvPr id="1030" name="AutoShape 927"/>
        <xdr:cNvSpPr>
          <a:spLocks/>
        </xdr:cNvSpPr>
      </xdr:nvSpPr>
      <xdr:spPr>
        <a:xfrm>
          <a:off x="10096500" y="18830925"/>
          <a:ext cx="2514600" cy="295275"/>
        </a:xfrm>
        <a:custGeom>
          <a:pathLst>
            <a:path h="19" w="196">
              <a:moveTo>
                <a:pt x="0" y="0"/>
              </a:moveTo>
              <a:cubicBezTo>
                <a:pt x="35" y="9"/>
                <a:pt x="70" y="19"/>
                <a:pt x="103" y="19"/>
              </a:cubicBezTo>
              <a:cubicBezTo>
                <a:pt x="136" y="19"/>
                <a:pt x="166" y="10"/>
                <a:pt x="196" y="2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57</xdr:col>
      <xdr:colOff>304800</xdr:colOff>
      <xdr:row>109</xdr:row>
      <xdr:rowOff>152400</xdr:rowOff>
    </xdr:from>
    <xdr:ext cx="104775" cy="266700"/>
    <xdr:sp>
      <xdr:nvSpPr>
        <xdr:cNvPr id="1031" name="TextBox 928"/>
        <xdr:cNvSpPr txBox="1">
          <a:spLocks noChangeArrowheads="1"/>
        </xdr:cNvSpPr>
      </xdr:nvSpPr>
      <xdr:spPr>
        <a:xfrm>
          <a:off x="18640425" y="20564475"/>
          <a:ext cx="104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35</xdr:col>
      <xdr:colOff>9525</xdr:colOff>
      <xdr:row>123</xdr:row>
      <xdr:rowOff>0</xdr:rowOff>
    </xdr:from>
    <xdr:to>
      <xdr:col>39</xdr:col>
      <xdr:colOff>0</xdr:colOff>
      <xdr:row>127</xdr:row>
      <xdr:rowOff>9525</xdr:rowOff>
    </xdr:to>
    <xdr:sp>
      <xdr:nvSpPr>
        <xdr:cNvPr id="1032" name="Line 929"/>
        <xdr:cNvSpPr>
          <a:spLocks/>
        </xdr:cNvSpPr>
      </xdr:nvSpPr>
      <xdr:spPr>
        <a:xfrm flipH="1">
          <a:off x="11363325" y="22679025"/>
          <a:ext cx="1247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</xdr:colOff>
      <xdr:row>127</xdr:row>
      <xdr:rowOff>9525</xdr:rowOff>
    </xdr:from>
    <xdr:to>
      <xdr:col>43</xdr:col>
      <xdr:colOff>19050</xdr:colOff>
      <xdr:row>127</xdr:row>
      <xdr:rowOff>9525</xdr:rowOff>
    </xdr:to>
    <xdr:sp>
      <xdr:nvSpPr>
        <xdr:cNvPr id="1033" name="Line 930"/>
        <xdr:cNvSpPr>
          <a:spLocks/>
        </xdr:cNvSpPr>
      </xdr:nvSpPr>
      <xdr:spPr>
        <a:xfrm flipV="1">
          <a:off x="11363325" y="23336250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123</xdr:row>
      <xdr:rowOff>9525</xdr:rowOff>
    </xdr:from>
    <xdr:to>
      <xdr:col>41</xdr:col>
      <xdr:colOff>0</xdr:colOff>
      <xdr:row>127</xdr:row>
      <xdr:rowOff>9525</xdr:rowOff>
    </xdr:to>
    <xdr:sp>
      <xdr:nvSpPr>
        <xdr:cNvPr id="1034" name="Line 931"/>
        <xdr:cNvSpPr>
          <a:spLocks/>
        </xdr:cNvSpPr>
      </xdr:nvSpPr>
      <xdr:spPr>
        <a:xfrm flipH="1">
          <a:off x="11991975" y="22688550"/>
          <a:ext cx="1247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126</xdr:row>
      <xdr:rowOff>9525</xdr:rowOff>
    </xdr:from>
    <xdr:to>
      <xdr:col>44</xdr:col>
      <xdr:colOff>0</xdr:colOff>
      <xdr:row>126</xdr:row>
      <xdr:rowOff>9525</xdr:rowOff>
    </xdr:to>
    <xdr:sp>
      <xdr:nvSpPr>
        <xdr:cNvPr id="1035" name="Line 932"/>
        <xdr:cNvSpPr>
          <a:spLocks/>
        </xdr:cNvSpPr>
      </xdr:nvSpPr>
      <xdr:spPr>
        <a:xfrm>
          <a:off x="11677650" y="23174325"/>
          <a:ext cx="257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125</xdr:row>
      <xdr:rowOff>0</xdr:rowOff>
    </xdr:from>
    <xdr:to>
      <xdr:col>45</xdr:col>
      <xdr:colOff>0</xdr:colOff>
      <xdr:row>125</xdr:row>
      <xdr:rowOff>0</xdr:rowOff>
    </xdr:to>
    <xdr:sp>
      <xdr:nvSpPr>
        <xdr:cNvPr id="1036" name="Line 933"/>
        <xdr:cNvSpPr>
          <a:spLocks/>
        </xdr:cNvSpPr>
      </xdr:nvSpPr>
      <xdr:spPr>
        <a:xfrm>
          <a:off x="11982450" y="2300287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124</xdr:row>
      <xdr:rowOff>0</xdr:rowOff>
    </xdr:from>
    <xdr:to>
      <xdr:col>45</xdr:col>
      <xdr:colOff>295275</xdr:colOff>
      <xdr:row>124</xdr:row>
      <xdr:rowOff>0</xdr:rowOff>
    </xdr:to>
    <xdr:sp>
      <xdr:nvSpPr>
        <xdr:cNvPr id="1037" name="Line 934"/>
        <xdr:cNvSpPr>
          <a:spLocks/>
        </xdr:cNvSpPr>
      </xdr:nvSpPr>
      <xdr:spPr>
        <a:xfrm>
          <a:off x="12306300" y="228409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123</xdr:row>
      <xdr:rowOff>0</xdr:rowOff>
    </xdr:from>
    <xdr:to>
      <xdr:col>47</xdr:col>
      <xdr:colOff>0</xdr:colOff>
      <xdr:row>123</xdr:row>
      <xdr:rowOff>0</xdr:rowOff>
    </xdr:to>
    <xdr:sp>
      <xdr:nvSpPr>
        <xdr:cNvPr id="1038" name="Line 935"/>
        <xdr:cNvSpPr>
          <a:spLocks/>
        </xdr:cNvSpPr>
      </xdr:nvSpPr>
      <xdr:spPr>
        <a:xfrm>
          <a:off x="12611100" y="22679025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19050</xdr:colOff>
      <xdr:row>123</xdr:row>
      <xdr:rowOff>0</xdr:rowOff>
    </xdr:from>
    <xdr:to>
      <xdr:col>43</xdr:col>
      <xdr:colOff>9525</xdr:colOff>
      <xdr:row>127</xdr:row>
      <xdr:rowOff>0</xdr:rowOff>
    </xdr:to>
    <xdr:sp>
      <xdr:nvSpPr>
        <xdr:cNvPr id="1039" name="Line 936"/>
        <xdr:cNvSpPr>
          <a:spLocks/>
        </xdr:cNvSpPr>
      </xdr:nvSpPr>
      <xdr:spPr>
        <a:xfrm flipV="1">
          <a:off x="12630150" y="22679025"/>
          <a:ext cx="1314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</xdr:colOff>
      <xdr:row>123</xdr:row>
      <xdr:rowOff>0</xdr:rowOff>
    </xdr:from>
    <xdr:to>
      <xdr:col>45</xdr:col>
      <xdr:colOff>0</xdr:colOff>
      <xdr:row>127</xdr:row>
      <xdr:rowOff>9525</xdr:rowOff>
    </xdr:to>
    <xdr:sp>
      <xdr:nvSpPr>
        <xdr:cNvPr id="1040" name="Line 937"/>
        <xdr:cNvSpPr>
          <a:spLocks/>
        </xdr:cNvSpPr>
      </xdr:nvSpPr>
      <xdr:spPr>
        <a:xfrm flipV="1">
          <a:off x="13249275" y="22679025"/>
          <a:ext cx="13144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9525</xdr:colOff>
      <xdr:row>123</xdr:row>
      <xdr:rowOff>0</xdr:rowOff>
    </xdr:from>
    <xdr:to>
      <xdr:col>47</xdr:col>
      <xdr:colOff>0</xdr:colOff>
      <xdr:row>127</xdr:row>
      <xdr:rowOff>9525</xdr:rowOff>
    </xdr:to>
    <xdr:sp>
      <xdr:nvSpPr>
        <xdr:cNvPr id="1041" name="Line 938"/>
        <xdr:cNvSpPr>
          <a:spLocks/>
        </xdr:cNvSpPr>
      </xdr:nvSpPr>
      <xdr:spPr>
        <a:xfrm flipV="1">
          <a:off x="13944600" y="22679025"/>
          <a:ext cx="1247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228600</xdr:colOff>
      <xdr:row>125</xdr:row>
      <xdr:rowOff>38100</xdr:rowOff>
    </xdr:from>
    <xdr:ext cx="257175" cy="238125"/>
    <xdr:sp>
      <xdr:nvSpPr>
        <xdr:cNvPr id="1042" name="TextBox 939"/>
        <xdr:cNvSpPr txBox="1">
          <a:spLocks noChangeArrowheads="1"/>
        </xdr:cNvSpPr>
      </xdr:nvSpPr>
      <xdr:spPr>
        <a:xfrm>
          <a:off x="12525375" y="230409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62</a:t>
          </a:r>
        </a:p>
      </xdr:txBody>
    </xdr:sp>
    <xdr:clientData/>
  </xdr:oneCellAnchor>
  <xdr:oneCellAnchor>
    <xdr:from>
      <xdr:col>42</xdr:col>
      <xdr:colOff>114300</xdr:colOff>
      <xdr:row>124</xdr:row>
      <xdr:rowOff>38100</xdr:rowOff>
    </xdr:from>
    <xdr:ext cx="257175" cy="238125"/>
    <xdr:sp>
      <xdr:nvSpPr>
        <xdr:cNvPr id="1043" name="TextBox 940"/>
        <xdr:cNvSpPr txBox="1">
          <a:spLocks noChangeArrowheads="1"/>
        </xdr:cNvSpPr>
      </xdr:nvSpPr>
      <xdr:spPr>
        <a:xfrm>
          <a:off x="13735050" y="228790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oneCellAnchor>
  <xdr:oneCellAnchor>
    <xdr:from>
      <xdr:col>42</xdr:col>
      <xdr:colOff>190500</xdr:colOff>
      <xdr:row>125</xdr:row>
      <xdr:rowOff>38100</xdr:rowOff>
    </xdr:from>
    <xdr:ext cx="257175" cy="238125"/>
    <xdr:sp>
      <xdr:nvSpPr>
        <xdr:cNvPr id="1044" name="TextBox 941"/>
        <xdr:cNvSpPr txBox="1">
          <a:spLocks noChangeArrowheads="1"/>
        </xdr:cNvSpPr>
      </xdr:nvSpPr>
      <xdr:spPr>
        <a:xfrm>
          <a:off x="13811250" y="230409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42</xdr:col>
      <xdr:colOff>171450</xdr:colOff>
      <xdr:row>126</xdr:row>
      <xdr:rowOff>38100</xdr:rowOff>
    </xdr:from>
    <xdr:ext cx="257175" cy="238125"/>
    <xdr:sp>
      <xdr:nvSpPr>
        <xdr:cNvPr id="1045" name="TextBox 942"/>
        <xdr:cNvSpPr txBox="1">
          <a:spLocks noChangeArrowheads="1"/>
        </xdr:cNvSpPr>
      </xdr:nvSpPr>
      <xdr:spPr>
        <a:xfrm>
          <a:off x="13792200" y="232029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39</a:t>
          </a:r>
        </a:p>
      </xdr:txBody>
    </xdr:sp>
    <xdr:clientData/>
  </xdr:oneCellAnchor>
  <xdr:oneCellAnchor>
    <xdr:from>
      <xdr:col>39</xdr:col>
      <xdr:colOff>285750</xdr:colOff>
      <xdr:row>124</xdr:row>
      <xdr:rowOff>0</xdr:rowOff>
    </xdr:from>
    <xdr:ext cx="238125" cy="238125"/>
    <xdr:sp>
      <xdr:nvSpPr>
        <xdr:cNvPr id="1046" name="TextBox 943"/>
        <xdr:cNvSpPr txBox="1">
          <a:spLocks noChangeArrowheads="1"/>
        </xdr:cNvSpPr>
      </xdr:nvSpPr>
      <xdr:spPr>
        <a:xfrm>
          <a:off x="12896850" y="228409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61</a:t>
          </a:r>
        </a:p>
      </xdr:txBody>
    </xdr:sp>
    <xdr:clientData/>
  </xdr:oneCellAnchor>
  <xdr:oneCellAnchor>
    <xdr:from>
      <xdr:col>38</xdr:col>
      <xdr:colOff>76200</xdr:colOff>
      <xdr:row>126</xdr:row>
      <xdr:rowOff>38100</xdr:rowOff>
    </xdr:from>
    <xdr:ext cx="257175" cy="238125"/>
    <xdr:sp>
      <xdr:nvSpPr>
        <xdr:cNvPr id="1047" name="TextBox 944"/>
        <xdr:cNvSpPr txBox="1">
          <a:spLocks noChangeArrowheads="1"/>
        </xdr:cNvSpPr>
      </xdr:nvSpPr>
      <xdr:spPr>
        <a:xfrm>
          <a:off x="12372975" y="232029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37</a:t>
          </a:r>
        </a:p>
      </xdr:txBody>
    </xdr:sp>
    <xdr:clientData/>
  </xdr:oneCellAnchor>
  <xdr:oneCellAnchor>
    <xdr:from>
      <xdr:col>35</xdr:col>
      <xdr:colOff>285750</xdr:colOff>
      <xdr:row>126</xdr:row>
      <xdr:rowOff>38100</xdr:rowOff>
    </xdr:from>
    <xdr:ext cx="257175" cy="238125"/>
    <xdr:sp>
      <xdr:nvSpPr>
        <xdr:cNvPr id="1048" name="TextBox 945"/>
        <xdr:cNvSpPr txBox="1">
          <a:spLocks noChangeArrowheads="1"/>
        </xdr:cNvSpPr>
      </xdr:nvSpPr>
      <xdr:spPr>
        <a:xfrm>
          <a:off x="11639550" y="232029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36</a:t>
          </a:r>
        </a:p>
      </xdr:txBody>
    </xdr:sp>
    <xdr:clientData/>
  </xdr:oneCellAnchor>
  <xdr:oneCellAnchor>
    <xdr:from>
      <xdr:col>36</xdr:col>
      <xdr:colOff>304800</xdr:colOff>
      <xdr:row>125</xdr:row>
      <xdr:rowOff>0</xdr:rowOff>
    </xdr:from>
    <xdr:ext cx="257175" cy="238125"/>
    <xdr:sp>
      <xdr:nvSpPr>
        <xdr:cNvPr id="1049" name="TextBox 946"/>
        <xdr:cNvSpPr txBox="1">
          <a:spLocks noChangeArrowheads="1"/>
        </xdr:cNvSpPr>
      </xdr:nvSpPr>
      <xdr:spPr>
        <a:xfrm>
          <a:off x="11972925" y="230028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</a:t>
          </a:r>
        </a:p>
      </xdr:txBody>
    </xdr:sp>
    <xdr:clientData/>
  </xdr:oneCellAnchor>
  <xdr:oneCellAnchor>
    <xdr:from>
      <xdr:col>37</xdr:col>
      <xdr:colOff>209550</xdr:colOff>
      <xdr:row>124</xdr:row>
      <xdr:rowOff>19050</xdr:rowOff>
    </xdr:from>
    <xdr:ext cx="257175" cy="238125"/>
    <xdr:sp>
      <xdr:nvSpPr>
        <xdr:cNvPr id="1050" name="TextBox 947"/>
        <xdr:cNvSpPr txBox="1">
          <a:spLocks noChangeArrowheads="1"/>
        </xdr:cNvSpPr>
      </xdr:nvSpPr>
      <xdr:spPr>
        <a:xfrm>
          <a:off x="12192000" y="228600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34</a:t>
          </a:r>
        </a:p>
      </xdr:txBody>
    </xdr:sp>
    <xdr:clientData/>
  </xdr:oneCellAnchor>
  <xdr:twoCellAnchor>
    <xdr:from>
      <xdr:col>40</xdr:col>
      <xdr:colOff>95250</xdr:colOff>
      <xdr:row>125</xdr:row>
      <xdr:rowOff>161925</xdr:rowOff>
    </xdr:from>
    <xdr:to>
      <xdr:col>41</xdr:col>
      <xdr:colOff>285750</xdr:colOff>
      <xdr:row>125</xdr:row>
      <xdr:rowOff>161925</xdr:rowOff>
    </xdr:to>
    <xdr:sp>
      <xdr:nvSpPr>
        <xdr:cNvPr id="1051" name="Line 961"/>
        <xdr:cNvSpPr>
          <a:spLocks/>
        </xdr:cNvSpPr>
      </xdr:nvSpPr>
      <xdr:spPr>
        <a:xfrm flipH="1" flipV="1">
          <a:off x="13020675" y="23164800"/>
          <a:ext cx="5048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40</xdr:col>
      <xdr:colOff>76200</xdr:colOff>
      <xdr:row>126</xdr:row>
      <xdr:rowOff>19050</xdr:rowOff>
    </xdr:from>
    <xdr:ext cx="257175" cy="238125"/>
    <xdr:sp>
      <xdr:nvSpPr>
        <xdr:cNvPr id="1052" name="TextBox 962"/>
        <xdr:cNvSpPr txBox="1">
          <a:spLocks noChangeArrowheads="1"/>
        </xdr:cNvSpPr>
      </xdr:nvSpPr>
      <xdr:spPr>
        <a:xfrm>
          <a:off x="13001625" y="231838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38</a:t>
          </a:r>
        </a:p>
      </xdr:txBody>
    </xdr:sp>
    <xdr:clientData/>
  </xdr:oneCellAnchor>
  <xdr:oneCellAnchor>
    <xdr:from>
      <xdr:col>41</xdr:col>
      <xdr:colOff>114300</xdr:colOff>
      <xdr:row>125</xdr:row>
      <xdr:rowOff>57150</xdr:rowOff>
    </xdr:from>
    <xdr:ext cx="266700" cy="238125"/>
    <xdr:sp>
      <xdr:nvSpPr>
        <xdr:cNvPr id="1053" name="TextBox 963"/>
        <xdr:cNvSpPr txBox="1">
          <a:spLocks noChangeArrowheads="1"/>
        </xdr:cNvSpPr>
      </xdr:nvSpPr>
      <xdr:spPr>
        <a:xfrm>
          <a:off x="13354050" y="230600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59</a:t>
          </a:r>
        </a:p>
      </xdr:txBody>
    </xdr:sp>
    <xdr:clientData/>
  </xdr:oneCellAnchor>
  <xdr:oneCellAnchor>
    <xdr:from>
      <xdr:col>43</xdr:col>
      <xdr:colOff>209550</xdr:colOff>
      <xdr:row>124</xdr:row>
      <xdr:rowOff>0</xdr:rowOff>
    </xdr:from>
    <xdr:ext cx="238125" cy="238125"/>
    <xdr:sp>
      <xdr:nvSpPr>
        <xdr:cNvPr id="1054" name="TextBox 964"/>
        <xdr:cNvSpPr txBox="1">
          <a:spLocks noChangeArrowheads="1"/>
        </xdr:cNvSpPr>
      </xdr:nvSpPr>
      <xdr:spPr>
        <a:xfrm>
          <a:off x="14144625" y="228409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41</a:t>
          </a:r>
        </a:p>
      </xdr:txBody>
    </xdr:sp>
    <xdr:clientData/>
  </xdr:oneCellAnchor>
  <xdr:oneCellAnchor>
    <xdr:from>
      <xdr:col>39</xdr:col>
      <xdr:colOff>19050</xdr:colOff>
      <xdr:row>122</xdr:row>
      <xdr:rowOff>133350</xdr:rowOff>
    </xdr:from>
    <xdr:ext cx="266700" cy="228600"/>
    <xdr:sp>
      <xdr:nvSpPr>
        <xdr:cNvPr id="1055" name="TextBox 965"/>
        <xdr:cNvSpPr txBox="1">
          <a:spLocks noChangeArrowheads="1"/>
        </xdr:cNvSpPr>
      </xdr:nvSpPr>
      <xdr:spPr>
        <a:xfrm>
          <a:off x="12630150" y="2265045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33</a:t>
          </a:r>
        </a:p>
      </xdr:txBody>
    </xdr:sp>
    <xdr:clientData/>
  </xdr:oneCellAnchor>
  <xdr:oneCellAnchor>
    <xdr:from>
      <xdr:col>41</xdr:col>
      <xdr:colOff>152400</xdr:colOff>
      <xdr:row>123</xdr:row>
      <xdr:rowOff>0</xdr:rowOff>
    </xdr:from>
    <xdr:ext cx="266700" cy="238125"/>
    <xdr:sp>
      <xdr:nvSpPr>
        <xdr:cNvPr id="1056" name="TextBox 966"/>
        <xdr:cNvSpPr txBox="1">
          <a:spLocks noChangeArrowheads="1"/>
        </xdr:cNvSpPr>
      </xdr:nvSpPr>
      <xdr:spPr>
        <a:xfrm>
          <a:off x="13392150" y="226790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oneCellAnchor>
  <xdr:oneCellAnchor>
    <xdr:from>
      <xdr:col>43</xdr:col>
      <xdr:colOff>190500</xdr:colOff>
      <xdr:row>123</xdr:row>
      <xdr:rowOff>0</xdr:rowOff>
    </xdr:from>
    <xdr:ext cx="238125" cy="238125"/>
    <xdr:sp>
      <xdr:nvSpPr>
        <xdr:cNvPr id="1057" name="TextBox 967"/>
        <xdr:cNvSpPr txBox="1">
          <a:spLocks noChangeArrowheads="1"/>
        </xdr:cNvSpPr>
      </xdr:nvSpPr>
      <xdr:spPr>
        <a:xfrm>
          <a:off x="14125575" y="2267902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oneCellAnchor>
  <xdr:twoCellAnchor>
    <xdr:from>
      <xdr:col>39</xdr:col>
      <xdr:colOff>219075</xdr:colOff>
      <xdr:row>125</xdr:row>
      <xdr:rowOff>76200</xdr:rowOff>
    </xdr:from>
    <xdr:to>
      <xdr:col>39</xdr:col>
      <xdr:colOff>295275</xdr:colOff>
      <xdr:row>125</xdr:row>
      <xdr:rowOff>152400</xdr:rowOff>
    </xdr:to>
    <xdr:sp>
      <xdr:nvSpPr>
        <xdr:cNvPr id="1058" name="Oval 976"/>
        <xdr:cNvSpPr>
          <a:spLocks/>
        </xdr:cNvSpPr>
      </xdr:nvSpPr>
      <xdr:spPr>
        <a:xfrm>
          <a:off x="12830175" y="23079075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304800</xdr:colOff>
      <xdr:row>104</xdr:row>
      <xdr:rowOff>38100</xdr:rowOff>
    </xdr:from>
    <xdr:to>
      <xdr:col>33</xdr:col>
      <xdr:colOff>304800</xdr:colOff>
      <xdr:row>108</xdr:row>
      <xdr:rowOff>0</xdr:rowOff>
    </xdr:to>
    <xdr:sp>
      <xdr:nvSpPr>
        <xdr:cNvPr id="1059" name="Line 978"/>
        <xdr:cNvSpPr>
          <a:spLocks/>
        </xdr:cNvSpPr>
      </xdr:nvSpPr>
      <xdr:spPr>
        <a:xfrm>
          <a:off x="11029950" y="19640550"/>
          <a:ext cx="0" cy="609600"/>
        </a:xfrm>
        <a:prstGeom prst="line">
          <a:avLst/>
        </a:prstGeom>
        <a:noFill/>
        <a:ln w="9525" cmpd="sng">
          <a:solidFill>
            <a:srgbClr val="666699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108</xdr:row>
      <xdr:rowOff>9525</xdr:rowOff>
    </xdr:from>
    <xdr:to>
      <xdr:col>34</xdr:col>
      <xdr:colOff>0</xdr:colOff>
      <xdr:row>109</xdr:row>
      <xdr:rowOff>133350</xdr:rowOff>
    </xdr:to>
    <xdr:sp>
      <xdr:nvSpPr>
        <xdr:cNvPr id="1060" name="Line 979"/>
        <xdr:cNvSpPr>
          <a:spLocks/>
        </xdr:cNvSpPr>
      </xdr:nvSpPr>
      <xdr:spPr>
        <a:xfrm flipH="1">
          <a:off x="10410825" y="20259675"/>
          <a:ext cx="628650" cy="28575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285750</xdr:colOff>
      <xdr:row>108</xdr:row>
      <xdr:rowOff>9525</xdr:rowOff>
    </xdr:from>
    <xdr:to>
      <xdr:col>33</xdr:col>
      <xdr:colOff>304800</xdr:colOff>
      <xdr:row>108</xdr:row>
      <xdr:rowOff>9525</xdr:rowOff>
    </xdr:to>
    <xdr:sp>
      <xdr:nvSpPr>
        <xdr:cNvPr id="1061" name="Line 980"/>
        <xdr:cNvSpPr>
          <a:spLocks/>
        </xdr:cNvSpPr>
      </xdr:nvSpPr>
      <xdr:spPr>
        <a:xfrm flipH="1" flipV="1">
          <a:off x="10382250" y="20259675"/>
          <a:ext cx="647700" cy="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190500</xdr:colOff>
      <xdr:row>99</xdr:row>
      <xdr:rowOff>190500</xdr:rowOff>
    </xdr:from>
    <xdr:to>
      <xdr:col>44</xdr:col>
      <xdr:colOff>19050</xdr:colOff>
      <xdr:row>102</xdr:row>
      <xdr:rowOff>19050</xdr:rowOff>
    </xdr:to>
    <xdr:sp>
      <xdr:nvSpPr>
        <xdr:cNvPr id="1062" name="Line 981"/>
        <xdr:cNvSpPr>
          <a:spLocks/>
        </xdr:cNvSpPr>
      </xdr:nvSpPr>
      <xdr:spPr>
        <a:xfrm flipH="1">
          <a:off x="13811250" y="18907125"/>
          <a:ext cx="457200" cy="390525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19050</xdr:colOff>
      <xdr:row>96</xdr:row>
      <xdr:rowOff>0</xdr:rowOff>
    </xdr:from>
    <xdr:to>
      <xdr:col>44</xdr:col>
      <xdr:colOff>19050</xdr:colOff>
      <xdr:row>99</xdr:row>
      <xdr:rowOff>190500</xdr:rowOff>
    </xdr:to>
    <xdr:sp>
      <xdr:nvSpPr>
        <xdr:cNvPr id="1063" name="Line 982"/>
        <xdr:cNvSpPr>
          <a:spLocks/>
        </xdr:cNvSpPr>
      </xdr:nvSpPr>
      <xdr:spPr>
        <a:xfrm flipV="1">
          <a:off x="14268450" y="18116550"/>
          <a:ext cx="0" cy="790575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9525</xdr:colOff>
      <xdr:row>99</xdr:row>
      <xdr:rowOff>190500</xdr:rowOff>
    </xdr:from>
    <xdr:to>
      <xdr:col>44</xdr:col>
      <xdr:colOff>19050</xdr:colOff>
      <xdr:row>99</xdr:row>
      <xdr:rowOff>190500</xdr:rowOff>
    </xdr:to>
    <xdr:sp>
      <xdr:nvSpPr>
        <xdr:cNvPr id="1064" name="Line 983"/>
        <xdr:cNvSpPr>
          <a:spLocks/>
        </xdr:cNvSpPr>
      </xdr:nvSpPr>
      <xdr:spPr>
        <a:xfrm flipH="1">
          <a:off x="13249275" y="18907125"/>
          <a:ext cx="1019175" cy="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171450</xdr:colOff>
      <xdr:row>99</xdr:row>
      <xdr:rowOff>190500</xdr:rowOff>
    </xdr:from>
    <xdr:to>
      <xdr:col>49</xdr:col>
      <xdr:colOff>19050</xdr:colOff>
      <xdr:row>99</xdr:row>
      <xdr:rowOff>190500</xdr:rowOff>
    </xdr:to>
    <xdr:sp>
      <xdr:nvSpPr>
        <xdr:cNvPr id="1065" name="Line 984"/>
        <xdr:cNvSpPr>
          <a:spLocks/>
        </xdr:cNvSpPr>
      </xdr:nvSpPr>
      <xdr:spPr>
        <a:xfrm flipH="1">
          <a:off x="15049500" y="18907125"/>
          <a:ext cx="790575" cy="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96</xdr:row>
      <xdr:rowOff>0</xdr:rowOff>
    </xdr:from>
    <xdr:to>
      <xdr:col>49</xdr:col>
      <xdr:colOff>19050</xdr:colOff>
      <xdr:row>99</xdr:row>
      <xdr:rowOff>190500</xdr:rowOff>
    </xdr:to>
    <xdr:sp>
      <xdr:nvSpPr>
        <xdr:cNvPr id="1066" name="Line 985"/>
        <xdr:cNvSpPr>
          <a:spLocks/>
        </xdr:cNvSpPr>
      </xdr:nvSpPr>
      <xdr:spPr>
        <a:xfrm flipV="1">
          <a:off x="15840075" y="18116550"/>
          <a:ext cx="0" cy="790575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97</xdr:row>
      <xdr:rowOff>57150</xdr:rowOff>
    </xdr:from>
    <xdr:to>
      <xdr:col>50</xdr:col>
      <xdr:colOff>304800</xdr:colOff>
      <xdr:row>99</xdr:row>
      <xdr:rowOff>190500</xdr:rowOff>
    </xdr:to>
    <xdr:sp>
      <xdr:nvSpPr>
        <xdr:cNvPr id="1067" name="Line 986"/>
        <xdr:cNvSpPr>
          <a:spLocks/>
        </xdr:cNvSpPr>
      </xdr:nvSpPr>
      <xdr:spPr>
        <a:xfrm flipV="1">
          <a:off x="15840075" y="18373725"/>
          <a:ext cx="600075" cy="53340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219075</xdr:colOff>
      <xdr:row>124</xdr:row>
      <xdr:rowOff>114300</xdr:rowOff>
    </xdr:from>
    <xdr:to>
      <xdr:col>44</xdr:col>
      <xdr:colOff>247650</xdr:colOff>
      <xdr:row>126</xdr:row>
      <xdr:rowOff>152400</xdr:rowOff>
    </xdr:to>
    <xdr:sp>
      <xdr:nvSpPr>
        <xdr:cNvPr id="1068" name="Line 988"/>
        <xdr:cNvSpPr>
          <a:spLocks/>
        </xdr:cNvSpPr>
      </xdr:nvSpPr>
      <xdr:spPr>
        <a:xfrm flipH="1">
          <a:off x="13839825" y="22955250"/>
          <a:ext cx="657225" cy="361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228600</xdr:colOff>
      <xdr:row>126</xdr:row>
      <xdr:rowOff>152400</xdr:rowOff>
    </xdr:from>
    <xdr:to>
      <xdr:col>42</xdr:col>
      <xdr:colOff>228600</xdr:colOff>
      <xdr:row>126</xdr:row>
      <xdr:rowOff>152400</xdr:rowOff>
    </xdr:to>
    <xdr:sp>
      <xdr:nvSpPr>
        <xdr:cNvPr id="1069" name="Line 989"/>
        <xdr:cNvSpPr>
          <a:spLocks/>
        </xdr:cNvSpPr>
      </xdr:nvSpPr>
      <xdr:spPr>
        <a:xfrm flipH="1">
          <a:off x="11896725" y="23317200"/>
          <a:ext cx="1952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228600</xdr:colOff>
      <xdr:row>123</xdr:row>
      <xdr:rowOff>38100</xdr:rowOff>
    </xdr:from>
    <xdr:to>
      <xdr:col>39</xdr:col>
      <xdr:colOff>123825</xdr:colOff>
      <xdr:row>126</xdr:row>
      <xdr:rowOff>38100</xdr:rowOff>
    </xdr:to>
    <xdr:sp>
      <xdr:nvSpPr>
        <xdr:cNvPr id="1070" name="Line 990"/>
        <xdr:cNvSpPr>
          <a:spLocks/>
        </xdr:cNvSpPr>
      </xdr:nvSpPr>
      <xdr:spPr>
        <a:xfrm flipV="1">
          <a:off x="11896725" y="22717125"/>
          <a:ext cx="838200" cy="485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238125</xdr:colOff>
      <xdr:row>124</xdr:row>
      <xdr:rowOff>28575</xdr:rowOff>
    </xdr:from>
    <xdr:to>
      <xdr:col>44</xdr:col>
      <xdr:colOff>247650</xdr:colOff>
      <xdr:row>126</xdr:row>
      <xdr:rowOff>38100</xdr:rowOff>
    </xdr:to>
    <xdr:sp>
      <xdr:nvSpPr>
        <xdr:cNvPr id="1071" name="Line 992"/>
        <xdr:cNvSpPr>
          <a:spLocks/>
        </xdr:cNvSpPr>
      </xdr:nvSpPr>
      <xdr:spPr>
        <a:xfrm flipH="1">
          <a:off x="13858875" y="22869525"/>
          <a:ext cx="638175" cy="3333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238125</xdr:colOff>
      <xdr:row>126</xdr:row>
      <xdr:rowOff>38100</xdr:rowOff>
    </xdr:from>
    <xdr:to>
      <xdr:col>42</xdr:col>
      <xdr:colOff>238125</xdr:colOff>
      <xdr:row>126</xdr:row>
      <xdr:rowOff>38100</xdr:rowOff>
    </xdr:to>
    <xdr:sp>
      <xdr:nvSpPr>
        <xdr:cNvPr id="1072" name="Line 993"/>
        <xdr:cNvSpPr>
          <a:spLocks/>
        </xdr:cNvSpPr>
      </xdr:nvSpPr>
      <xdr:spPr>
        <a:xfrm flipH="1">
          <a:off x="11906250" y="23202900"/>
          <a:ext cx="19526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57150</xdr:colOff>
      <xdr:row>124</xdr:row>
      <xdr:rowOff>0</xdr:rowOff>
    </xdr:from>
    <xdr:to>
      <xdr:col>39</xdr:col>
      <xdr:colOff>133350</xdr:colOff>
      <xdr:row>126</xdr:row>
      <xdr:rowOff>47625</xdr:rowOff>
    </xdr:to>
    <xdr:sp>
      <xdr:nvSpPr>
        <xdr:cNvPr id="1073" name="Line 994"/>
        <xdr:cNvSpPr>
          <a:spLocks/>
        </xdr:cNvSpPr>
      </xdr:nvSpPr>
      <xdr:spPr>
        <a:xfrm flipV="1">
          <a:off x="12039600" y="22840950"/>
          <a:ext cx="704850" cy="3714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238125</xdr:colOff>
      <xdr:row>126</xdr:row>
      <xdr:rowOff>85725</xdr:rowOff>
    </xdr:from>
    <xdr:to>
      <xdr:col>42</xdr:col>
      <xdr:colOff>228600</xdr:colOff>
      <xdr:row>126</xdr:row>
      <xdr:rowOff>85725</xdr:rowOff>
    </xdr:to>
    <xdr:sp>
      <xdr:nvSpPr>
        <xdr:cNvPr id="1074" name="Line 995"/>
        <xdr:cNvSpPr>
          <a:spLocks/>
        </xdr:cNvSpPr>
      </xdr:nvSpPr>
      <xdr:spPr>
        <a:xfrm flipV="1">
          <a:off x="11906250" y="23250525"/>
          <a:ext cx="19431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247650</xdr:colOff>
      <xdr:row>124</xdr:row>
      <xdr:rowOff>28575</xdr:rowOff>
    </xdr:from>
    <xdr:to>
      <xdr:col>44</xdr:col>
      <xdr:colOff>247650</xdr:colOff>
      <xdr:row>124</xdr:row>
      <xdr:rowOff>114300</xdr:rowOff>
    </xdr:to>
    <xdr:sp>
      <xdr:nvSpPr>
        <xdr:cNvPr id="1075" name="Line 997"/>
        <xdr:cNvSpPr>
          <a:spLocks/>
        </xdr:cNvSpPr>
      </xdr:nvSpPr>
      <xdr:spPr>
        <a:xfrm>
          <a:off x="14497050" y="22869525"/>
          <a:ext cx="0" cy="857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228600</xdr:colOff>
      <xdr:row>126</xdr:row>
      <xdr:rowOff>47625</xdr:rowOff>
    </xdr:from>
    <xdr:to>
      <xdr:col>37</xdr:col>
      <xdr:colOff>57150</xdr:colOff>
      <xdr:row>126</xdr:row>
      <xdr:rowOff>152400</xdr:rowOff>
    </xdr:to>
    <xdr:sp>
      <xdr:nvSpPr>
        <xdr:cNvPr id="1076" name="Line 998"/>
        <xdr:cNvSpPr>
          <a:spLocks/>
        </xdr:cNvSpPr>
      </xdr:nvSpPr>
      <xdr:spPr>
        <a:xfrm flipV="1">
          <a:off x="11896725" y="23212425"/>
          <a:ext cx="142875" cy="104775"/>
        </a:xfrm>
        <a:prstGeom prst="line">
          <a:avLst/>
        </a:prstGeom>
        <a:noFill/>
        <a:ln w="9525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238125</xdr:colOff>
      <xdr:row>123</xdr:row>
      <xdr:rowOff>104775</xdr:rowOff>
    </xdr:from>
    <xdr:to>
      <xdr:col>39</xdr:col>
      <xdr:colOff>133350</xdr:colOff>
      <xdr:row>126</xdr:row>
      <xdr:rowOff>85725</xdr:rowOff>
    </xdr:to>
    <xdr:sp>
      <xdr:nvSpPr>
        <xdr:cNvPr id="1077" name="Line 999"/>
        <xdr:cNvSpPr>
          <a:spLocks/>
        </xdr:cNvSpPr>
      </xdr:nvSpPr>
      <xdr:spPr>
        <a:xfrm flipV="1">
          <a:off x="11906250" y="22783800"/>
          <a:ext cx="838200" cy="4667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133350</xdr:colOff>
      <xdr:row>123</xdr:row>
      <xdr:rowOff>47625</xdr:rowOff>
    </xdr:from>
    <xdr:to>
      <xdr:col>39</xdr:col>
      <xdr:colOff>133350</xdr:colOff>
      <xdr:row>124</xdr:row>
      <xdr:rowOff>0</xdr:rowOff>
    </xdr:to>
    <xdr:sp>
      <xdr:nvSpPr>
        <xdr:cNvPr id="1078" name="Line 1000"/>
        <xdr:cNvSpPr>
          <a:spLocks/>
        </xdr:cNvSpPr>
      </xdr:nvSpPr>
      <xdr:spPr>
        <a:xfrm flipV="1">
          <a:off x="12744450" y="22726650"/>
          <a:ext cx="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238125</xdr:colOff>
      <xdr:row>126</xdr:row>
      <xdr:rowOff>38100</xdr:rowOff>
    </xdr:from>
    <xdr:to>
      <xdr:col>36</xdr:col>
      <xdr:colOff>238125</xdr:colOff>
      <xdr:row>126</xdr:row>
      <xdr:rowOff>152400</xdr:rowOff>
    </xdr:to>
    <xdr:sp>
      <xdr:nvSpPr>
        <xdr:cNvPr id="1079" name="Line 1001"/>
        <xdr:cNvSpPr>
          <a:spLocks/>
        </xdr:cNvSpPr>
      </xdr:nvSpPr>
      <xdr:spPr>
        <a:xfrm>
          <a:off x="11906250" y="23202900"/>
          <a:ext cx="0" cy="1143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247650</xdr:colOff>
      <xdr:row>126</xdr:row>
      <xdr:rowOff>38100</xdr:rowOff>
    </xdr:from>
    <xdr:to>
      <xdr:col>42</xdr:col>
      <xdr:colOff>247650</xdr:colOff>
      <xdr:row>126</xdr:row>
      <xdr:rowOff>142875</xdr:rowOff>
    </xdr:to>
    <xdr:sp>
      <xdr:nvSpPr>
        <xdr:cNvPr id="1080" name="Line 1002"/>
        <xdr:cNvSpPr>
          <a:spLocks/>
        </xdr:cNvSpPr>
      </xdr:nvSpPr>
      <xdr:spPr>
        <a:xfrm>
          <a:off x="13868400" y="23202900"/>
          <a:ext cx="0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247650</xdr:colOff>
      <xdr:row>124</xdr:row>
      <xdr:rowOff>85725</xdr:rowOff>
    </xdr:from>
    <xdr:to>
      <xdr:col>44</xdr:col>
      <xdr:colOff>247650</xdr:colOff>
      <xdr:row>126</xdr:row>
      <xdr:rowOff>85725</xdr:rowOff>
    </xdr:to>
    <xdr:sp>
      <xdr:nvSpPr>
        <xdr:cNvPr id="1081" name="Line 1003"/>
        <xdr:cNvSpPr>
          <a:spLocks/>
        </xdr:cNvSpPr>
      </xdr:nvSpPr>
      <xdr:spPr>
        <a:xfrm flipH="1">
          <a:off x="13868400" y="22926675"/>
          <a:ext cx="628650" cy="3238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19050</xdr:colOff>
      <xdr:row>147</xdr:row>
      <xdr:rowOff>9525</xdr:rowOff>
    </xdr:from>
    <xdr:to>
      <xdr:col>45</xdr:col>
      <xdr:colOff>47625</xdr:colOff>
      <xdr:row>147</xdr:row>
      <xdr:rowOff>9525</xdr:rowOff>
    </xdr:to>
    <xdr:sp>
      <xdr:nvSpPr>
        <xdr:cNvPr id="1082" name="Line 1004"/>
        <xdr:cNvSpPr>
          <a:spLocks/>
        </xdr:cNvSpPr>
      </xdr:nvSpPr>
      <xdr:spPr>
        <a:xfrm>
          <a:off x="13639800" y="26650950"/>
          <a:ext cx="971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</xdr:colOff>
      <xdr:row>141</xdr:row>
      <xdr:rowOff>152400</xdr:rowOff>
    </xdr:from>
    <xdr:to>
      <xdr:col>42</xdr:col>
      <xdr:colOff>9525</xdr:colOff>
      <xdr:row>147</xdr:row>
      <xdr:rowOff>9525</xdr:rowOff>
    </xdr:to>
    <xdr:sp>
      <xdr:nvSpPr>
        <xdr:cNvPr id="1083" name="Line 1005"/>
        <xdr:cNvSpPr>
          <a:spLocks/>
        </xdr:cNvSpPr>
      </xdr:nvSpPr>
      <xdr:spPr>
        <a:xfrm flipV="1">
          <a:off x="13630275" y="25822275"/>
          <a:ext cx="0" cy="828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209550</xdr:colOff>
      <xdr:row>147</xdr:row>
      <xdr:rowOff>19050</xdr:rowOff>
    </xdr:from>
    <xdr:to>
      <xdr:col>42</xdr:col>
      <xdr:colOff>9525</xdr:colOff>
      <xdr:row>149</xdr:row>
      <xdr:rowOff>104775</xdr:rowOff>
    </xdr:to>
    <xdr:sp>
      <xdr:nvSpPr>
        <xdr:cNvPr id="1084" name="Line 1006"/>
        <xdr:cNvSpPr>
          <a:spLocks/>
        </xdr:cNvSpPr>
      </xdr:nvSpPr>
      <xdr:spPr>
        <a:xfrm flipH="1">
          <a:off x="13134975" y="26660475"/>
          <a:ext cx="495300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85725</xdr:colOff>
      <xdr:row>141</xdr:row>
      <xdr:rowOff>114300</xdr:rowOff>
    </xdr:from>
    <xdr:to>
      <xdr:col>41</xdr:col>
      <xdr:colOff>228600</xdr:colOff>
      <xdr:row>144</xdr:row>
      <xdr:rowOff>0</xdr:rowOff>
    </xdr:to>
    <xdr:sp>
      <xdr:nvSpPr>
        <xdr:cNvPr id="1085" name="AutoShape 1007"/>
        <xdr:cNvSpPr>
          <a:spLocks/>
        </xdr:cNvSpPr>
      </xdr:nvSpPr>
      <xdr:spPr>
        <a:xfrm>
          <a:off x="12696825" y="25784175"/>
          <a:ext cx="771525" cy="371475"/>
        </a:xfrm>
        <a:custGeom>
          <a:pathLst>
            <a:path h="39" w="81">
              <a:moveTo>
                <a:pt x="0" y="37"/>
              </a:moveTo>
              <a:cubicBezTo>
                <a:pt x="11" y="18"/>
                <a:pt x="23" y="0"/>
                <a:pt x="36" y="0"/>
              </a:cubicBezTo>
              <a:cubicBezTo>
                <a:pt x="49" y="0"/>
                <a:pt x="65" y="19"/>
                <a:pt x="81" y="39"/>
              </a:cubicBezTo>
            </a:path>
          </a:pathLst>
        </a:custGeom>
        <a:noFill/>
        <a:ln w="9525" cmpd="sng">
          <a:solidFill>
            <a:srgbClr val="CC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247650</xdr:colOff>
      <xdr:row>147</xdr:row>
      <xdr:rowOff>114300</xdr:rowOff>
    </xdr:from>
    <xdr:to>
      <xdr:col>42</xdr:col>
      <xdr:colOff>304800</xdr:colOff>
      <xdr:row>151</xdr:row>
      <xdr:rowOff>76200</xdr:rowOff>
    </xdr:to>
    <xdr:sp>
      <xdr:nvSpPr>
        <xdr:cNvPr id="1086" name="AutoShape 1009"/>
        <xdr:cNvSpPr>
          <a:spLocks/>
        </xdr:cNvSpPr>
      </xdr:nvSpPr>
      <xdr:spPr>
        <a:xfrm>
          <a:off x="10344150" y="26755725"/>
          <a:ext cx="3581400" cy="609600"/>
        </a:xfrm>
        <a:custGeom>
          <a:pathLst>
            <a:path h="116" w="376">
              <a:moveTo>
                <a:pt x="0" y="3"/>
              </a:moveTo>
              <a:cubicBezTo>
                <a:pt x="88" y="59"/>
                <a:pt x="176" y="116"/>
                <a:pt x="239" y="115"/>
              </a:cubicBezTo>
              <a:cubicBezTo>
                <a:pt x="302" y="114"/>
                <a:pt x="339" y="57"/>
                <a:pt x="376" y="0"/>
              </a:cubicBezTo>
            </a:path>
          </a:pathLst>
        </a:cu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295275</xdr:colOff>
      <xdr:row>123</xdr:row>
      <xdr:rowOff>28575</xdr:rowOff>
    </xdr:from>
    <xdr:to>
      <xdr:col>46</xdr:col>
      <xdr:colOff>85725</xdr:colOff>
      <xdr:row>123</xdr:row>
      <xdr:rowOff>28575</xdr:rowOff>
    </xdr:to>
    <xdr:sp>
      <xdr:nvSpPr>
        <xdr:cNvPr id="1087" name="Line 1010"/>
        <xdr:cNvSpPr>
          <a:spLocks/>
        </xdr:cNvSpPr>
      </xdr:nvSpPr>
      <xdr:spPr>
        <a:xfrm flipV="1">
          <a:off x="12906375" y="22707600"/>
          <a:ext cx="20574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161925</xdr:colOff>
      <xdr:row>123</xdr:row>
      <xdr:rowOff>133350</xdr:rowOff>
    </xdr:from>
    <xdr:to>
      <xdr:col>45</xdr:col>
      <xdr:colOff>276225</xdr:colOff>
      <xdr:row>123</xdr:row>
      <xdr:rowOff>133350</xdr:rowOff>
    </xdr:to>
    <xdr:sp>
      <xdr:nvSpPr>
        <xdr:cNvPr id="1088" name="Line 1011"/>
        <xdr:cNvSpPr>
          <a:spLocks/>
        </xdr:cNvSpPr>
      </xdr:nvSpPr>
      <xdr:spPr>
        <a:xfrm flipV="1">
          <a:off x="12773025" y="22812375"/>
          <a:ext cx="20669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123</xdr:row>
      <xdr:rowOff>85725</xdr:rowOff>
    </xdr:from>
    <xdr:to>
      <xdr:col>45</xdr:col>
      <xdr:colOff>171450</xdr:colOff>
      <xdr:row>123</xdr:row>
      <xdr:rowOff>85725</xdr:rowOff>
    </xdr:to>
    <xdr:sp>
      <xdr:nvSpPr>
        <xdr:cNvPr id="1089" name="Line 1012"/>
        <xdr:cNvSpPr>
          <a:spLocks/>
        </xdr:cNvSpPr>
      </xdr:nvSpPr>
      <xdr:spPr>
        <a:xfrm flipH="1" flipV="1">
          <a:off x="12753975" y="22764750"/>
          <a:ext cx="1981200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266700</xdr:colOff>
      <xdr:row>123</xdr:row>
      <xdr:rowOff>28575</xdr:rowOff>
    </xdr:from>
    <xdr:to>
      <xdr:col>46</xdr:col>
      <xdr:colOff>95250</xdr:colOff>
      <xdr:row>123</xdr:row>
      <xdr:rowOff>133350</xdr:rowOff>
    </xdr:to>
    <xdr:sp>
      <xdr:nvSpPr>
        <xdr:cNvPr id="1090" name="Line 1013"/>
        <xdr:cNvSpPr>
          <a:spLocks/>
        </xdr:cNvSpPr>
      </xdr:nvSpPr>
      <xdr:spPr>
        <a:xfrm flipV="1">
          <a:off x="14830425" y="22707600"/>
          <a:ext cx="14287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171450</xdr:colOff>
      <xdr:row>123</xdr:row>
      <xdr:rowOff>28575</xdr:rowOff>
    </xdr:from>
    <xdr:to>
      <xdr:col>39</xdr:col>
      <xdr:colOff>304800</xdr:colOff>
      <xdr:row>123</xdr:row>
      <xdr:rowOff>133350</xdr:rowOff>
    </xdr:to>
    <xdr:sp>
      <xdr:nvSpPr>
        <xdr:cNvPr id="1091" name="Line 1014"/>
        <xdr:cNvSpPr>
          <a:spLocks/>
        </xdr:cNvSpPr>
      </xdr:nvSpPr>
      <xdr:spPr>
        <a:xfrm flipV="1">
          <a:off x="12782550" y="22707600"/>
          <a:ext cx="133350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156</xdr:row>
      <xdr:rowOff>85725</xdr:rowOff>
    </xdr:from>
    <xdr:to>
      <xdr:col>39</xdr:col>
      <xdr:colOff>0</xdr:colOff>
      <xdr:row>160</xdr:row>
      <xdr:rowOff>19050</xdr:rowOff>
    </xdr:to>
    <xdr:sp>
      <xdr:nvSpPr>
        <xdr:cNvPr id="1092" name="Line 1015"/>
        <xdr:cNvSpPr>
          <a:spLocks/>
        </xdr:cNvSpPr>
      </xdr:nvSpPr>
      <xdr:spPr>
        <a:xfrm>
          <a:off x="11487150" y="28184475"/>
          <a:ext cx="1123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159</xdr:row>
      <xdr:rowOff>9525</xdr:rowOff>
    </xdr:from>
    <xdr:to>
      <xdr:col>39</xdr:col>
      <xdr:colOff>9525</xdr:colOff>
      <xdr:row>162</xdr:row>
      <xdr:rowOff>0</xdr:rowOff>
    </xdr:to>
    <xdr:sp>
      <xdr:nvSpPr>
        <xdr:cNvPr id="1093" name="Line 1016"/>
        <xdr:cNvSpPr>
          <a:spLocks/>
        </xdr:cNvSpPr>
      </xdr:nvSpPr>
      <xdr:spPr>
        <a:xfrm>
          <a:off x="11668125" y="28594050"/>
          <a:ext cx="952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</xdr:colOff>
      <xdr:row>156</xdr:row>
      <xdr:rowOff>85725</xdr:rowOff>
    </xdr:from>
    <xdr:to>
      <xdr:col>36</xdr:col>
      <xdr:colOff>190500</xdr:colOff>
      <xdr:row>160</xdr:row>
      <xdr:rowOff>0</xdr:rowOff>
    </xdr:to>
    <xdr:sp>
      <xdr:nvSpPr>
        <xdr:cNvPr id="1094" name="Line 1017"/>
        <xdr:cNvSpPr>
          <a:spLocks/>
        </xdr:cNvSpPr>
      </xdr:nvSpPr>
      <xdr:spPr>
        <a:xfrm flipH="1">
          <a:off x="10744200" y="28184475"/>
          <a:ext cx="11144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159</xdr:row>
      <xdr:rowOff>9525</xdr:rowOff>
    </xdr:from>
    <xdr:to>
      <xdr:col>35</xdr:col>
      <xdr:colOff>304800</xdr:colOff>
      <xdr:row>162</xdr:row>
      <xdr:rowOff>9525</xdr:rowOff>
    </xdr:to>
    <xdr:sp>
      <xdr:nvSpPr>
        <xdr:cNvPr id="1095" name="Line 1018"/>
        <xdr:cNvSpPr>
          <a:spLocks/>
        </xdr:cNvSpPr>
      </xdr:nvSpPr>
      <xdr:spPr>
        <a:xfrm flipH="1">
          <a:off x="10725150" y="28594050"/>
          <a:ext cx="933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156</xdr:row>
      <xdr:rowOff>9525</xdr:rowOff>
    </xdr:from>
    <xdr:to>
      <xdr:col>39</xdr:col>
      <xdr:colOff>304800</xdr:colOff>
      <xdr:row>159</xdr:row>
      <xdr:rowOff>9525</xdr:rowOff>
    </xdr:to>
    <xdr:sp>
      <xdr:nvSpPr>
        <xdr:cNvPr id="1096" name="Line 1019"/>
        <xdr:cNvSpPr>
          <a:spLocks/>
        </xdr:cNvSpPr>
      </xdr:nvSpPr>
      <xdr:spPr>
        <a:xfrm flipH="1" flipV="1">
          <a:off x="11668125" y="28108275"/>
          <a:ext cx="1247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156</xdr:row>
      <xdr:rowOff>9525</xdr:rowOff>
    </xdr:from>
    <xdr:to>
      <xdr:col>36</xdr:col>
      <xdr:colOff>9525</xdr:colOff>
      <xdr:row>159</xdr:row>
      <xdr:rowOff>9525</xdr:rowOff>
    </xdr:to>
    <xdr:sp>
      <xdr:nvSpPr>
        <xdr:cNvPr id="1097" name="Line 1020"/>
        <xdr:cNvSpPr>
          <a:spLocks/>
        </xdr:cNvSpPr>
      </xdr:nvSpPr>
      <xdr:spPr>
        <a:xfrm flipH="1">
          <a:off x="10410825" y="28108275"/>
          <a:ext cx="12668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160</xdr:row>
      <xdr:rowOff>19050</xdr:rowOff>
    </xdr:from>
    <xdr:to>
      <xdr:col>39</xdr:col>
      <xdr:colOff>0</xdr:colOff>
      <xdr:row>162</xdr:row>
      <xdr:rowOff>9525</xdr:rowOff>
    </xdr:to>
    <xdr:sp>
      <xdr:nvSpPr>
        <xdr:cNvPr id="1098" name="Line 1021"/>
        <xdr:cNvSpPr>
          <a:spLocks/>
        </xdr:cNvSpPr>
      </xdr:nvSpPr>
      <xdr:spPr>
        <a:xfrm>
          <a:off x="12611100" y="287655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159</xdr:row>
      <xdr:rowOff>9525</xdr:rowOff>
    </xdr:from>
    <xdr:to>
      <xdr:col>39</xdr:col>
      <xdr:colOff>304800</xdr:colOff>
      <xdr:row>160</xdr:row>
      <xdr:rowOff>19050</xdr:rowOff>
    </xdr:to>
    <xdr:sp>
      <xdr:nvSpPr>
        <xdr:cNvPr id="1099" name="Line 1022"/>
        <xdr:cNvSpPr>
          <a:spLocks/>
        </xdr:cNvSpPr>
      </xdr:nvSpPr>
      <xdr:spPr>
        <a:xfrm flipV="1">
          <a:off x="12611100" y="28594050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159</xdr:row>
      <xdr:rowOff>9525</xdr:rowOff>
    </xdr:from>
    <xdr:to>
      <xdr:col>33</xdr:col>
      <xdr:colOff>9525</xdr:colOff>
      <xdr:row>159</xdr:row>
      <xdr:rowOff>152400</xdr:rowOff>
    </xdr:to>
    <xdr:sp>
      <xdr:nvSpPr>
        <xdr:cNvPr id="1100" name="Line 1023"/>
        <xdr:cNvSpPr>
          <a:spLocks/>
        </xdr:cNvSpPr>
      </xdr:nvSpPr>
      <xdr:spPr>
        <a:xfrm flipH="1" flipV="1">
          <a:off x="10410825" y="28594050"/>
          <a:ext cx="3238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159</xdr:row>
      <xdr:rowOff>152400</xdr:rowOff>
    </xdr:from>
    <xdr:to>
      <xdr:col>33</xdr:col>
      <xdr:colOff>9525</xdr:colOff>
      <xdr:row>161</xdr:row>
      <xdr:rowOff>152400</xdr:rowOff>
    </xdr:to>
    <xdr:sp>
      <xdr:nvSpPr>
        <xdr:cNvPr id="1101" name="Line 0"/>
        <xdr:cNvSpPr>
          <a:spLocks/>
        </xdr:cNvSpPr>
      </xdr:nvSpPr>
      <xdr:spPr>
        <a:xfrm>
          <a:off x="10734675" y="287369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161</xdr:row>
      <xdr:rowOff>19050</xdr:rowOff>
    </xdr:from>
    <xdr:to>
      <xdr:col>33</xdr:col>
      <xdr:colOff>0</xdr:colOff>
      <xdr:row>162</xdr:row>
      <xdr:rowOff>9525</xdr:rowOff>
    </xdr:to>
    <xdr:sp>
      <xdr:nvSpPr>
        <xdr:cNvPr id="1102" name="Line 1"/>
        <xdr:cNvSpPr>
          <a:spLocks/>
        </xdr:cNvSpPr>
      </xdr:nvSpPr>
      <xdr:spPr>
        <a:xfrm>
          <a:off x="10410825" y="28927425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304800</xdr:colOff>
      <xdr:row>159</xdr:row>
      <xdr:rowOff>19050</xdr:rowOff>
    </xdr:from>
    <xdr:to>
      <xdr:col>39</xdr:col>
      <xdr:colOff>304800</xdr:colOff>
      <xdr:row>160</xdr:row>
      <xdr:rowOff>152400</xdr:rowOff>
    </xdr:to>
    <xdr:sp>
      <xdr:nvSpPr>
        <xdr:cNvPr id="1103" name="Line 2"/>
        <xdr:cNvSpPr>
          <a:spLocks/>
        </xdr:cNvSpPr>
      </xdr:nvSpPr>
      <xdr:spPr>
        <a:xfrm>
          <a:off x="12915900" y="28603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160</xdr:row>
      <xdr:rowOff>152400</xdr:rowOff>
    </xdr:from>
    <xdr:to>
      <xdr:col>39</xdr:col>
      <xdr:colOff>304800</xdr:colOff>
      <xdr:row>162</xdr:row>
      <xdr:rowOff>9525</xdr:rowOff>
    </xdr:to>
    <xdr:sp>
      <xdr:nvSpPr>
        <xdr:cNvPr id="1104" name="Line 3"/>
        <xdr:cNvSpPr>
          <a:spLocks/>
        </xdr:cNvSpPr>
      </xdr:nvSpPr>
      <xdr:spPr>
        <a:xfrm flipV="1">
          <a:off x="12611100" y="28898850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157</xdr:row>
      <xdr:rowOff>28575</xdr:rowOff>
    </xdr:from>
    <xdr:to>
      <xdr:col>36</xdr:col>
      <xdr:colOff>9525</xdr:colOff>
      <xdr:row>159</xdr:row>
      <xdr:rowOff>19050</xdr:rowOff>
    </xdr:to>
    <xdr:sp>
      <xdr:nvSpPr>
        <xdr:cNvPr id="1105" name="Line 4"/>
        <xdr:cNvSpPr>
          <a:spLocks/>
        </xdr:cNvSpPr>
      </xdr:nvSpPr>
      <xdr:spPr>
        <a:xfrm>
          <a:off x="11677650" y="282892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95250</xdr:colOff>
      <xdr:row>157</xdr:row>
      <xdr:rowOff>57150</xdr:rowOff>
    </xdr:from>
    <xdr:to>
      <xdr:col>35</xdr:col>
      <xdr:colOff>0</xdr:colOff>
      <xdr:row>158</xdr:row>
      <xdr:rowOff>9525</xdr:rowOff>
    </xdr:to>
    <xdr:sp>
      <xdr:nvSpPr>
        <xdr:cNvPr id="1106" name="Line 5"/>
        <xdr:cNvSpPr>
          <a:spLocks/>
        </xdr:cNvSpPr>
      </xdr:nvSpPr>
      <xdr:spPr>
        <a:xfrm flipH="1" flipV="1">
          <a:off x="11134725" y="28317825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47625</xdr:colOff>
      <xdr:row>158</xdr:row>
      <xdr:rowOff>38100</xdr:rowOff>
    </xdr:from>
    <xdr:to>
      <xdr:col>34</xdr:col>
      <xdr:colOff>0</xdr:colOff>
      <xdr:row>159</xdr:row>
      <xdr:rowOff>0</xdr:rowOff>
    </xdr:to>
    <xdr:sp>
      <xdr:nvSpPr>
        <xdr:cNvPr id="1107" name="Line 6"/>
        <xdr:cNvSpPr>
          <a:spLocks/>
        </xdr:cNvSpPr>
      </xdr:nvSpPr>
      <xdr:spPr>
        <a:xfrm flipH="1" flipV="1">
          <a:off x="10772775" y="28460700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159</xdr:row>
      <xdr:rowOff>0</xdr:rowOff>
    </xdr:from>
    <xdr:to>
      <xdr:col>34</xdr:col>
      <xdr:colOff>0</xdr:colOff>
      <xdr:row>161</xdr:row>
      <xdr:rowOff>9525</xdr:rowOff>
    </xdr:to>
    <xdr:sp>
      <xdr:nvSpPr>
        <xdr:cNvPr id="1108" name="Line 7"/>
        <xdr:cNvSpPr>
          <a:spLocks/>
        </xdr:cNvSpPr>
      </xdr:nvSpPr>
      <xdr:spPr>
        <a:xfrm>
          <a:off x="11039475" y="285845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158</xdr:row>
      <xdr:rowOff>9525</xdr:rowOff>
    </xdr:from>
    <xdr:to>
      <xdr:col>35</xdr:col>
      <xdr:colOff>0</xdr:colOff>
      <xdr:row>160</xdr:row>
      <xdr:rowOff>19050</xdr:rowOff>
    </xdr:to>
    <xdr:sp>
      <xdr:nvSpPr>
        <xdr:cNvPr id="1109" name="Line 8"/>
        <xdr:cNvSpPr>
          <a:spLocks/>
        </xdr:cNvSpPr>
      </xdr:nvSpPr>
      <xdr:spPr>
        <a:xfrm>
          <a:off x="11353800" y="28432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28575</xdr:colOff>
      <xdr:row>158</xdr:row>
      <xdr:rowOff>19050</xdr:rowOff>
    </xdr:from>
    <xdr:to>
      <xdr:col>37</xdr:col>
      <xdr:colOff>28575</xdr:colOff>
      <xdr:row>160</xdr:row>
      <xdr:rowOff>9525</xdr:rowOff>
    </xdr:to>
    <xdr:sp>
      <xdr:nvSpPr>
        <xdr:cNvPr id="1110" name="Line 9"/>
        <xdr:cNvSpPr>
          <a:spLocks/>
        </xdr:cNvSpPr>
      </xdr:nvSpPr>
      <xdr:spPr>
        <a:xfrm>
          <a:off x="12011025" y="284416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19050</xdr:colOff>
      <xdr:row>157</xdr:row>
      <xdr:rowOff>47625</xdr:rowOff>
    </xdr:from>
    <xdr:to>
      <xdr:col>37</xdr:col>
      <xdr:colOff>219075</xdr:colOff>
      <xdr:row>158</xdr:row>
      <xdr:rowOff>19050</xdr:rowOff>
    </xdr:to>
    <xdr:sp>
      <xdr:nvSpPr>
        <xdr:cNvPr id="1111" name="Line 10"/>
        <xdr:cNvSpPr>
          <a:spLocks/>
        </xdr:cNvSpPr>
      </xdr:nvSpPr>
      <xdr:spPr>
        <a:xfrm flipV="1">
          <a:off x="12001500" y="28308300"/>
          <a:ext cx="2000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38100</xdr:colOff>
      <xdr:row>156</xdr:row>
      <xdr:rowOff>152400</xdr:rowOff>
    </xdr:from>
    <xdr:to>
      <xdr:col>39</xdr:col>
      <xdr:colOff>209550</xdr:colOff>
      <xdr:row>160</xdr:row>
      <xdr:rowOff>66675</xdr:rowOff>
    </xdr:to>
    <xdr:sp>
      <xdr:nvSpPr>
        <xdr:cNvPr id="1112" name="Line 11"/>
        <xdr:cNvSpPr>
          <a:spLocks/>
        </xdr:cNvSpPr>
      </xdr:nvSpPr>
      <xdr:spPr>
        <a:xfrm flipH="1" flipV="1">
          <a:off x="11706225" y="28251150"/>
          <a:ext cx="1114425" cy="5619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123825</xdr:colOff>
      <xdr:row>158</xdr:row>
      <xdr:rowOff>76200</xdr:rowOff>
    </xdr:from>
    <xdr:to>
      <xdr:col>39</xdr:col>
      <xdr:colOff>28575</xdr:colOff>
      <xdr:row>161</xdr:row>
      <xdr:rowOff>19050</xdr:rowOff>
    </xdr:to>
    <xdr:sp>
      <xdr:nvSpPr>
        <xdr:cNvPr id="1113" name="Line 12"/>
        <xdr:cNvSpPr>
          <a:spLocks/>
        </xdr:cNvSpPr>
      </xdr:nvSpPr>
      <xdr:spPr>
        <a:xfrm flipH="1" flipV="1">
          <a:off x="11791950" y="28498800"/>
          <a:ext cx="847725" cy="4286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28575</xdr:colOff>
      <xdr:row>160</xdr:row>
      <xdr:rowOff>66675</xdr:rowOff>
    </xdr:from>
    <xdr:to>
      <xdr:col>39</xdr:col>
      <xdr:colOff>219075</xdr:colOff>
      <xdr:row>161</xdr:row>
      <xdr:rowOff>19050</xdr:rowOff>
    </xdr:to>
    <xdr:sp>
      <xdr:nvSpPr>
        <xdr:cNvPr id="1114" name="Line 13"/>
        <xdr:cNvSpPr>
          <a:spLocks/>
        </xdr:cNvSpPr>
      </xdr:nvSpPr>
      <xdr:spPr>
        <a:xfrm flipH="1">
          <a:off x="12639675" y="28813125"/>
          <a:ext cx="190500" cy="1143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159</xdr:row>
      <xdr:rowOff>28575</xdr:rowOff>
    </xdr:from>
    <xdr:to>
      <xdr:col>38</xdr:col>
      <xdr:colOff>9525</xdr:colOff>
      <xdr:row>161</xdr:row>
      <xdr:rowOff>9525</xdr:rowOff>
    </xdr:to>
    <xdr:sp>
      <xdr:nvSpPr>
        <xdr:cNvPr id="1115" name="Line 14"/>
        <xdr:cNvSpPr>
          <a:spLocks/>
        </xdr:cNvSpPr>
      </xdr:nvSpPr>
      <xdr:spPr>
        <a:xfrm>
          <a:off x="12306300" y="286131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</xdr:colOff>
      <xdr:row>158</xdr:row>
      <xdr:rowOff>28575</xdr:rowOff>
    </xdr:from>
    <xdr:to>
      <xdr:col>38</xdr:col>
      <xdr:colOff>257175</xdr:colOff>
      <xdr:row>159</xdr:row>
      <xdr:rowOff>28575</xdr:rowOff>
    </xdr:to>
    <xdr:sp>
      <xdr:nvSpPr>
        <xdr:cNvPr id="1116" name="Line 15"/>
        <xdr:cNvSpPr>
          <a:spLocks/>
        </xdr:cNvSpPr>
      </xdr:nvSpPr>
      <xdr:spPr>
        <a:xfrm flipV="1">
          <a:off x="12306300" y="28451175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104775</xdr:colOff>
      <xdr:row>156</xdr:row>
      <xdr:rowOff>123825</xdr:rowOff>
    </xdr:from>
    <xdr:to>
      <xdr:col>35</xdr:col>
      <xdr:colOff>104775</xdr:colOff>
      <xdr:row>159</xdr:row>
      <xdr:rowOff>133350</xdr:rowOff>
    </xdr:to>
    <xdr:sp>
      <xdr:nvSpPr>
        <xdr:cNvPr id="1117" name="Line 16"/>
        <xdr:cNvSpPr>
          <a:spLocks/>
        </xdr:cNvSpPr>
      </xdr:nvSpPr>
      <xdr:spPr>
        <a:xfrm flipH="1">
          <a:off x="10515600" y="28222575"/>
          <a:ext cx="942975" cy="4953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104775</xdr:colOff>
      <xdr:row>158</xdr:row>
      <xdr:rowOff>38100</xdr:rowOff>
    </xdr:from>
    <xdr:to>
      <xdr:col>35</xdr:col>
      <xdr:colOff>200025</xdr:colOff>
      <xdr:row>161</xdr:row>
      <xdr:rowOff>38100</xdr:rowOff>
    </xdr:to>
    <xdr:sp>
      <xdr:nvSpPr>
        <xdr:cNvPr id="1118" name="Line 17"/>
        <xdr:cNvSpPr>
          <a:spLocks/>
        </xdr:cNvSpPr>
      </xdr:nvSpPr>
      <xdr:spPr>
        <a:xfrm flipH="1">
          <a:off x="10515600" y="28460700"/>
          <a:ext cx="1038225" cy="4857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157</xdr:row>
      <xdr:rowOff>104775</xdr:rowOff>
    </xdr:from>
    <xdr:to>
      <xdr:col>39</xdr:col>
      <xdr:colOff>114300</xdr:colOff>
      <xdr:row>160</xdr:row>
      <xdr:rowOff>142875</xdr:rowOff>
    </xdr:to>
    <xdr:sp>
      <xdr:nvSpPr>
        <xdr:cNvPr id="1119" name="Line 18"/>
        <xdr:cNvSpPr>
          <a:spLocks/>
        </xdr:cNvSpPr>
      </xdr:nvSpPr>
      <xdr:spPr>
        <a:xfrm flipH="1" flipV="1">
          <a:off x="11677650" y="28365450"/>
          <a:ext cx="1047750" cy="52387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219075</xdr:colOff>
      <xdr:row>157</xdr:row>
      <xdr:rowOff>104775</xdr:rowOff>
    </xdr:from>
    <xdr:to>
      <xdr:col>36</xdr:col>
      <xdr:colOff>0</xdr:colOff>
      <xdr:row>160</xdr:row>
      <xdr:rowOff>57150</xdr:rowOff>
    </xdr:to>
    <xdr:sp>
      <xdr:nvSpPr>
        <xdr:cNvPr id="1120" name="Line 19"/>
        <xdr:cNvSpPr>
          <a:spLocks/>
        </xdr:cNvSpPr>
      </xdr:nvSpPr>
      <xdr:spPr>
        <a:xfrm flipH="1">
          <a:off x="10629900" y="28365450"/>
          <a:ext cx="1038225" cy="43815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36</xdr:col>
      <xdr:colOff>209550</xdr:colOff>
      <xdr:row>156</xdr:row>
      <xdr:rowOff>133350</xdr:rowOff>
    </xdr:from>
    <xdr:ext cx="257175" cy="228600"/>
    <xdr:sp>
      <xdr:nvSpPr>
        <xdr:cNvPr id="1121" name="TextBox 20"/>
        <xdr:cNvSpPr txBox="1">
          <a:spLocks noChangeArrowheads="1"/>
        </xdr:cNvSpPr>
      </xdr:nvSpPr>
      <xdr:spPr>
        <a:xfrm>
          <a:off x="11877675" y="282321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oneCellAnchor>
  <xdr:oneCellAnchor>
    <xdr:from>
      <xdr:col>37</xdr:col>
      <xdr:colOff>57150</xdr:colOff>
      <xdr:row>159</xdr:row>
      <xdr:rowOff>95250</xdr:rowOff>
    </xdr:from>
    <xdr:ext cx="247650" cy="228600"/>
    <xdr:sp>
      <xdr:nvSpPr>
        <xdr:cNvPr id="1122" name="TextBox 21"/>
        <xdr:cNvSpPr txBox="1">
          <a:spLocks noChangeArrowheads="1"/>
        </xdr:cNvSpPr>
      </xdr:nvSpPr>
      <xdr:spPr>
        <a:xfrm>
          <a:off x="12039600" y="28679775"/>
          <a:ext cx="2476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oneCellAnchor>
  <xdr:oneCellAnchor>
    <xdr:from>
      <xdr:col>38</xdr:col>
      <xdr:colOff>114300</xdr:colOff>
      <xdr:row>160</xdr:row>
      <xdr:rowOff>133350</xdr:rowOff>
    </xdr:from>
    <xdr:ext cx="257175" cy="228600"/>
    <xdr:sp>
      <xdr:nvSpPr>
        <xdr:cNvPr id="1123" name="TextBox 22"/>
        <xdr:cNvSpPr txBox="1">
          <a:spLocks noChangeArrowheads="1"/>
        </xdr:cNvSpPr>
      </xdr:nvSpPr>
      <xdr:spPr>
        <a:xfrm>
          <a:off x="12411075" y="288798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oneCellAnchor>
    <xdr:from>
      <xdr:col>35</xdr:col>
      <xdr:colOff>228600</xdr:colOff>
      <xdr:row>155</xdr:row>
      <xdr:rowOff>152400</xdr:rowOff>
    </xdr:from>
    <xdr:ext cx="257175" cy="228600"/>
    <xdr:sp>
      <xdr:nvSpPr>
        <xdr:cNvPr id="1124" name="TextBox 23"/>
        <xdr:cNvSpPr txBox="1">
          <a:spLocks noChangeArrowheads="1"/>
        </xdr:cNvSpPr>
      </xdr:nvSpPr>
      <xdr:spPr>
        <a:xfrm>
          <a:off x="11582400" y="28089225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33</a:t>
          </a:r>
        </a:p>
      </xdr:txBody>
    </xdr:sp>
    <xdr:clientData/>
  </xdr:oneCellAnchor>
  <xdr:oneCellAnchor>
    <xdr:from>
      <xdr:col>35</xdr:col>
      <xdr:colOff>57150</xdr:colOff>
      <xdr:row>158</xdr:row>
      <xdr:rowOff>76200</xdr:rowOff>
    </xdr:from>
    <xdr:ext cx="257175" cy="238125"/>
    <xdr:sp>
      <xdr:nvSpPr>
        <xdr:cNvPr id="1125" name="TextBox 24"/>
        <xdr:cNvSpPr txBox="1">
          <a:spLocks noChangeArrowheads="1"/>
        </xdr:cNvSpPr>
      </xdr:nvSpPr>
      <xdr:spPr>
        <a:xfrm>
          <a:off x="11410950" y="284988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34</a:t>
          </a:r>
        </a:p>
      </xdr:txBody>
    </xdr:sp>
    <xdr:clientData/>
  </xdr:oneCellAnchor>
  <xdr:oneCellAnchor>
    <xdr:from>
      <xdr:col>34</xdr:col>
      <xdr:colOff>57150</xdr:colOff>
      <xdr:row>159</xdr:row>
      <xdr:rowOff>38100</xdr:rowOff>
    </xdr:from>
    <xdr:ext cx="257175" cy="238125"/>
    <xdr:sp>
      <xdr:nvSpPr>
        <xdr:cNvPr id="1126" name="TextBox 25"/>
        <xdr:cNvSpPr txBox="1">
          <a:spLocks noChangeArrowheads="1"/>
        </xdr:cNvSpPr>
      </xdr:nvSpPr>
      <xdr:spPr>
        <a:xfrm>
          <a:off x="11096625" y="286226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</a:t>
          </a:r>
        </a:p>
      </xdr:txBody>
    </xdr:sp>
    <xdr:clientData/>
  </xdr:oneCellAnchor>
  <xdr:oneCellAnchor>
    <xdr:from>
      <xdr:col>33</xdr:col>
      <xdr:colOff>57150</xdr:colOff>
      <xdr:row>160</xdr:row>
      <xdr:rowOff>38100</xdr:rowOff>
    </xdr:from>
    <xdr:ext cx="257175" cy="238125"/>
    <xdr:sp>
      <xdr:nvSpPr>
        <xdr:cNvPr id="1127" name="TextBox 26"/>
        <xdr:cNvSpPr txBox="1">
          <a:spLocks noChangeArrowheads="1"/>
        </xdr:cNvSpPr>
      </xdr:nvSpPr>
      <xdr:spPr>
        <a:xfrm>
          <a:off x="10782300" y="287845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36</a:t>
          </a:r>
        </a:p>
      </xdr:txBody>
    </xdr:sp>
    <xdr:clientData/>
  </xdr:oneCellAnchor>
  <xdr:twoCellAnchor>
    <xdr:from>
      <xdr:col>38</xdr:col>
      <xdr:colOff>161925</xdr:colOff>
      <xdr:row>158</xdr:row>
      <xdr:rowOff>0</xdr:rowOff>
    </xdr:from>
    <xdr:to>
      <xdr:col>38</xdr:col>
      <xdr:colOff>247650</xdr:colOff>
      <xdr:row>160</xdr:row>
      <xdr:rowOff>38100</xdr:rowOff>
    </xdr:to>
    <xdr:grpSp>
      <xdr:nvGrpSpPr>
        <xdr:cNvPr id="1128" name="Group 27"/>
        <xdr:cNvGrpSpPr>
          <a:grpSpLocks/>
        </xdr:cNvGrpSpPr>
      </xdr:nvGrpSpPr>
      <xdr:grpSpPr>
        <a:xfrm rot="21637666">
          <a:off x="12458700" y="28422600"/>
          <a:ext cx="85725" cy="361950"/>
          <a:chOff x="113" y="606"/>
          <a:chExt cx="9" cy="44"/>
        </a:xfrm>
        <a:solidFill>
          <a:srgbClr val="FFFFFF"/>
        </a:solidFill>
      </xdr:grpSpPr>
      <xdr:sp>
        <xdr:nvSpPr>
          <xdr:cNvPr id="1129" name="Oval 28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0" name="Oval 29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66675</xdr:colOff>
      <xdr:row>160</xdr:row>
      <xdr:rowOff>38100</xdr:rowOff>
    </xdr:from>
    <xdr:to>
      <xdr:col>38</xdr:col>
      <xdr:colOff>209550</xdr:colOff>
      <xdr:row>162</xdr:row>
      <xdr:rowOff>19050</xdr:rowOff>
    </xdr:to>
    <xdr:sp>
      <xdr:nvSpPr>
        <xdr:cNvPr id="1131" name="Line 30"/>
        <xdr:cNvSpPr>
          <a:spLocks/>
        </xdr:cNvSpPr>
      </xdr:nvSpPr>
      <xdr:spPr>
        <a:xfrm flipH="1">
          <a:off x="12049125" y="28784550"/>
          <a:ext cx="4572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190500</xdr:colOff>
      <xdr:row>156</xdr:row>
      <xdr:rowOff>95250</xdr:rowOff>
    </xdr:from>
    <xdr:to>
      <xdr:col>38</xdr:col>
      <xdr:colOff>219075</xdr:colOff>
      <xdr:row>160</xdr:row>
      <xdr:rowOff>47625</xdr:rowOff>
    </xdr:to>
    <xdr:sp>
      <xdr:nvSpPr>
        <xdr:cNvPr id="1132" name="Line 31"/>
        <xdr:cNvSpPr>
          <a:spLocks/>
        </xdr:cNvSpPr>
      </xdr:nvSpPr>
      <xdr:spPr>
        <a:xfrm rot="21443845" flipH="1">
          <a:off x="12487275" y="28194000"/>
          <a:ext cx="285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39</xdr:col>
      <xdr:colOff>133350</xdr:colOff>
      <xdr:row>157</xdr:row>
      <xdr:rowOff>19050</xdr:rowOff>
    </xdr:from>
    <xdr:ext cx="180975" cy="238125"/>
    <xdr:sp>
      <xdr:nvSpPr>
        <xdr:cNvPr id="1133" name="TextBox 33"/>
        <xdr:cNvSpPr txBox="1">
          <a:spLocks noChangeArrowheads="1"/>
        </xdr:cNvSpPr>
      </xdr:nvSpPr>
      <xdr:spPr>
        <a:xfrm>
          <a:off x="12744450" y="28279725"/>
          <a:ext cx="180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oneCellAnchor>
  <xdr:twoCellAnchor>
    <xdr:from>
      <xdr:col>38</xdr:col>
      <xdr:colOff>180975</xdr:colOff>
      <xdr:row>160</xdr:row>
      <xdr:rowOff>19050</xdr:rowOff>
    </xdr:from>
    <xdr:to>
      <xdr:col>40</xdr:col>
      <xdr:colOff>76200</xdr:colOff>
      <xdr:row>161</xdr:row>
      <xdr:rowOff>114300</xdr:rowOff>
    </xdr:to>
    <xdr:sp>
      <xdr:nvSpPr>
        <xdr:cNvPr id="1134" name="Line 34"/>
        <xdr:cNvSpPr>
          <a:spLocks/>
        </xdr:cNvSpPr>
      </xdr:nvSpPr>
      <xdr:spPr>
        <a:xfrm>
          <a:off x="12477750" y="28765500"/>
          <a:ext cx="52387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159</xdr:row>
      <xdr:rowOff>9525</xdr:rowOff>
    </xdr:from>
    <xdr:to>
      <xdr:col>32</xdr:col>
      <xdr:colOff>9525</xdr:colOff>
      <xdr:row>161</xdr:row>
      <xdr:rowOff>28575</xdr:rowOff>
    </xdr:to>
    <xdr:sp>
      <xdr:nvSpPr>
        <xdr:cNvPr id="1135" name="Line 35"/>
        <xdr:cNvSpPr>
          <a:spLocks/>
        </xdr:cNvSpPr>
      </xdr:nvSpPr>
      <xdr:spPr>
        <a:xfrm>
          <a:off x="10420350" y="285940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114300</xdr:colOff>
      <xdr:row>159</xdr:row>
      <xdr:rowOff>123825</xdr:rowOff>
    </xdr:from>
    <xdr:to>
      <xdr:col>32</xdr:col>
      <xdr:colOff>114300</xdr:colOff>
      <xdr:row>161</xdr:row>
      <xdr:rowOff>28575</xdr:rowOff>
    </xdr:to>
    <xdr:sp>
      <xdr:nvSpPr>
        <xdr:cNvPr id="1136" name="Line 36"/>
        <xdr:cNvSpPr>
          <a:spLocks/>
        </xdr:cNvSpPr>
      </xdr:nvSpPr>
      <xdr:spPr>
        <a:xfrm>
          <a:off x="10525125" y="28708350"/>
          <a:ext cx="0" cy="2286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200025</xdr:colOff>
      <xdr:row>158</xdr:row>
      <xdr:rowOff>0</xdr:rowOff>
    </xdr:from>
    <xdr:to>
      <xdr:col>36</xdr:col>
      <xdr:colOff>133350</xdr:colOff>
      <xdr:row>158</xdr:row>
      <xdr:rowOff>85725</xdr:rowOff>
    </xdr:to>
    <xdr:sp>
      <xdr:nvSpPr>
        <xdr:cNvPr id="1137" name="AutoShape 37"/>
        <xdr:cNvSpPr>
          <a:spLocks/>
        </xdr:cNvSpPr>
      </xdr:nvSpPr>
      <xdr:spPr>
        <a:xfrm>
          <a:off x="11553825" y="28422600"/>
          <a:ext cx="247650" cy="85725"/>
        </a:xfrm>
        <a:custGeom>
          <a:pathLst>
            <a:path h="9" w="26">
              <a:moveTo>
                <a:pt x="26" y="9"/>
              </a:moveTo>
              <a:cubicBezTo>
                <a:pt x="20" y="5"/>
                <a:pt x="14" y="2"/>
                <a:pt x="10" y="1"/>
              </a:cubicBezTo>
              <a:cubicBezTo>
                <a:pt x="6" y="0"/>
                <a:pt x="3" y="2"/>
                <a:pt x="0" y="4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156</xdr:row>
      <xdr:rowOff>95250</xdr:rowOff>
    </xdr:from>
    <xdr:to>
      <xdr:col>36</xdr:col>
      <xdr:colOff>47625</xdr:colOff>
      <xdr:row>157</xdr:row>
      <xdr:rowOff>0</xdr:rowOff>
    </xdr:to>
    <xdr:sp>
      <xdr:nvSpPr>
        <xdr:cNvPr id="1138" name="AutoShape 38"/>
        <xdr:cNvSpPr>
          <a:spLocks/>
        </xdr:cNvSpPr>
      </xdr:nvSpPr>
      <xdr:spPr>
        <a:xfrm>
          <a:off x="11449050" y="28194000"/>
          <a:ext cx="266700" cy="66675"/>
        </a:xfrm>
        <a:custGeom>
          <a:pathLst>
            <a:path h="9" w="26">
              <a:moveTo>
                <a:pt x="26" y="9"/>
              </a:moveTo>
              <a:cubicBezTo>
                <a:pt x="20" y="5"/>
                <a:pt x="14" y="2"/>
                <a:pt x="10" y="1"/>
              </a:cubicBezTo>
              <a:cubicBezTo>
                <a:pt x="6" y="0"/>
                <a:pt x="3" y="2"/>
                <a:pt x="0" y="4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200025</xdr:colOff>
      <xdr:row>158</xdr:row>
      <xdr:rowOff>66675</xdr:rowOff>
    </xdr:from>
    <xdr:to>
      <xdr:col>39</xdr:col>
      <xdr:colOff>95250</xdr:colOff>
      <xdr:row>159</xdr:row>
      <xdr:rowOff>0</xdr:rowOff>
    </xdr:to>
    <xdr:sp>
      <xdr:nvSpPr>
        <xdr:cNvPr id="1139" name="Line 39"/>
        <xdr:cNvSpPr>
          <a:spLocks/>
        </xdr:cNvSpPr>
      </xdr:nvSpPr>
      <xdr:spPr>
        <a:xfrm>
          <a:off x="12496800" y="28489275"/>
          <a:ext cx="2095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76200</xdr:colOff>
      <xdr:row>158</xdr:row>
      <xdr:rowOff>9525</xdr:rowOff>
    </xdr:from>
    <xdr:to>
      <xdr:col>39</xdr:col>
      <xdr:colOff>114300</xdr:colOff>
      <xdr:row>159</xdr:row>
      <xdr:rowOff>85725</xdr:rowOff>
    </xdr:to>
    <xdr:sp>
      <xdr:nvSpPr>
        <xdr:cNvPr id="1140" name="Line 40"/>
        <xdr:cNvSpPr>
          <a:spLocks/>
        </xdr:cNvSpPr>
      </xdr:nvSpPr>
      <xdr:spPr>
        <a:xfrm flipV="1">
          <a:off x="12372975" y="28432125"/>
          <a:ext cx="3524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156</xdr:row>
      <xdr:rowOff>85725</xdr:rowOff>
    </xdr:from>
    <xdr:to>
      <xdr:col>30</xdr:col>
      <xdr:colOff>0</xdr:colOff>
      <xdr:row>160</xdr:row>
      <xdr:rowOff>19050</xdr:rowOff>
    </xdr:to>
    <xdr:sp>
      <xdr:nvSpPr>
        <xdr:cNvPr id="1141" name="Line 93"/>
        <xdr:cNvSpPr>
          <a:spLocks/>
        </xdr:cNvSpPr>
      </xdr:nvSpPr>
      <xdr:spPr>
        <a:xfrm>
          <a:off x="8658225" y="28184475"/>
          <a:ext cx="11239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159</xdr:row>
      <xdr:rowOff>9525</xdr:rowOff>
    </xdr:from>
    <xdr:to>
      <xdr:col>30</xdr:col>
      <xdr:colOff>9525</xdr:colOff>
      <xdr:row>162</xdr:row>
      <xdr:rowOff>0</xdr:rowOff>
    </xdr:to>
    <xdr:sp>
      <xdr:nvSpPr>
        <xdr:cNvPr id="1142" name="Line 94"/>
        <xdr:cNvSpPr>
          <a:spLocks/>
        </xdr:cNvSpPr>
      </xdr:nvSpPr>
      <xdr:spPr>
        <a:xfrm>
          <a:off x="8839200" y="28594050"/>
          <a:ext cx="9525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156</xdr:row>
      <xdr:rowOff>85725</xdr:rowOff>
    </xdr:from>
    <xdr:to>
      <xdr:col>27</xdr:col>
      <xdr:colOff>190500</xdr:colOff>
      <xdr:row>160</xdr:row>
      <xdr:rowOff>0</xdr:rowOff>
    </xdr:to>
    <xdr:sp>
      <xdr:nvSpPr>
        <xdr:cNvPr id="1143" name="Line 95"/>
        <xdr:cNvSpPr>
          <a:spLocks/>
        </xdr:cNvSpPr>
      </xdr:nvSpPr>
      <xdr:spPr>
        <a:xfrm flipH="1">
          <a:off x="7915275" y="28184475"/>
          <a:ext cx="11144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159</xdr:row>
      <xdr:rowOff>9525</xdr:rowOff>
    </xdr:from>
    <xdr:to>
      <xdr:col>26</xdr:col>
      <xdr:colOff>304800</xdr:colOff>
      <xdr:row>162</xdr:row>
      <xdr:rowOff>9525</xdr:rowOff>
    </xdr:to>
    <xdr:sp>
      <xdr:nvSpPr>
        <xdr:cNvPr id="1144" name="Line 96"/>
        <xdr:cNvSpPr>
          <a:spLocks/>
        </xdr:cNvSpPr>
      </xdr:nvSpPr>
      <xdr:spPr>
        <a:xfrm flipH="1">
          <a:off x="7896225" y="28594050"/>
          <a:ext cx="933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156</xdr:row>
      <xdr:rowOff>9525</xdr:rowOff>
    </xdr:from>
    <xdr:to>
      <xdr:col>30</xdr:col>
      <xdr:colOff>304800</xdr:colOff>
      <xdr:row>159</xdr:row>
      <xdr:rowOff>9525</xdr:rowOff>
    </xdr:to>
    <xdr:sp>
      <xdr:nvSpPr>
        <xdr:cNvPr id="1145" name="Line 97"/>
        <xdr:cNvSpPr>
          <a:spLocks/>
        </xdr:cNvSpPr>
      </xdr:nvSpPr>
      <xdr:spPr>
        <a:xfrm flipH="1" flipV="1">
          <a:off x="8839200" y="28108275"/>
          <a:ext cx="1247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19050</xdr:colOff>
      <xdr:row>156</xdr:row>
      <xdr:rowOff>9525</xdr:rowOff>
    </xdr:from>
    <xdr:to>
      <xdr:col>27</xdr:col>
      <xdr:colOff>9525</xdr:colOff>
      <xdr:row>159</xdr:row>
      <xdr:rowOff>0</xdr:rowOff>
    </xdr:to>
    <xdr:sp>
      <xdr:nvSpPr>
        <xdr:cNvPr id="1146" name="Line 98"/>
        <xdr:cNvSpPr>
          <a:spLocks/>
        </xdr:cNvSpPr>
      </xdr:nvSpPr>
      <xdr:spPr>
        <a:xfrm flipH="1">
          <a:off x="7600950" y="28108275"/>
          <a:ext cx="12477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160</xdr:row>
      <xdr:rowOff>19050</xdr:rowOff>
    </xdr:from>
    <xdr:to>
      <xdr:col>30</xdr:col>
      <xdr:colOff>0</xdr:colOff>
      <xdr:row>162</xdr:row>
      <xdr:rowOff>9525</xdr:rowOff>
    </xdr:to>
    <xdr:sp>
      <xdr:nvSpPr>
        <xdr:cNvPr id="1147" name="Line 99"/>
        <xdr:cNvSpPr>
          <a:spLocks/>
        </xdr:cNvSpPr>
      </xdr:nvSpPr>
      <xdr:spPr>
        <a:xfrm>
          <a:off x="9782175" y="287655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159</xdr:row>
      <xdr:rowOff>9525</xdr:rowOff>
    </xdr:from>
    <xdr:to>
      <xdr:col>30</xdr:col>
      <xdr:colOff>304800</xdr:colOff>
      <xdr:row>160</xdr:row>
      <xdr:rowOff>19050</xdr:rowOff>
    </xdr:to>
    <xdr:sp>
      <xdr:nvSpPr>
        <xdr:cNvPr id="1148" name="Line 100"/>
        <xdr:cNvSpPr>
          <a:spLocks/>
        </xdr:cNvSpPr>
      </xdr:nvSpPr>
      <xdr:spPr>
        <a:xfrm flipV="1">
          <a:off x="9782175" y="28594050"/>
          <a:ext cx="304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159</xdr:row>
      <xdr:rowOff>9525</xdr:rowOff>
    </xdr:from>
    <xdr:to>
      <xdr:col>24</xdr:col>
      <xdr:colOff>9525</xdr:colOff>
      <xdr:row>159</xdr:row>
      <xdr:rowOff>152400</xdr:rowOff>
    </xdr:to>
    <xdr:sp>
      <xdr:nvSpPr>
        <xdr:cNvPr id="1149" name="Line 101"/>
        <xdr:cNvSpPr>
          <a:spLocks/>
        </xdr:cNvSpPr>
      </xdr:nvSpPr>
      <xdr:spPr>
        <a:xfrm flipH="1" flipV="1">
          <a:off x="7581900" y="28594050"/>
          <a:ext cx="3238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9525</xdr:colOff>
      <xdr:row>159</xdr:row>
      <xdr:rowOff>152400</xdr:rowOff>
    </xdr:from>
    <xdr:to>
      <xdr:col>24</xdr:col>
      <xdr:colOff>9525</xdr:colOff>
      <xdr:row>161</xdr:row>
      <xdr:rowOff>152400</xdr:rowOff>
    </xdr:to>
    <xdr:sp>
      <xdr:nvSpPr>
        <xdr:cNvPr id="1150" name="Line 102"/>
        <xdr:cNvSpPr>
          <a:spLocks/>
        </xdr:cNvSpPr>
      </xdr:nvSpPr>
      <xdr:spPr>
        <a:xfrm>
          <a:off x="7905750" y="287369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304800</xdr:colOff>
      <xdr:row>159</xdr:row>
      <xdr:rowOff>9525</xdr:rowOff>
    </xdr:from>
    <xdr:to>
      <xdr:col>22</xdr:col>
      <xdr:colOff>304800</xdr:colOff>
      <xdr:row>161</xdr:row>
      <xdr:rowOff>19050</xdr:rowOff>
    </xdr:to>
    <xdr:sp>
      <xdr:nvSpPr>
        <xdr:cNvPr id="1151" name="Line 103"/>
        <xdr:cNvSpPr>
          <a:spLocks/>
        </xdr:cNvSpPr>
      </xdr:nvSpPr>
      <xdr:spPr>
        <a:xfrm>
          <a:off x="7572375" y="285940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161</xdr:row>
      <xdr:rowOff>19050</xdr:rowOff>
    </xdr:from>
    <xdr:to>
      <xdr:col>24</xdr:col>
      <xdr:colOff>0</xdr:colOff>
      <xdr:row>162</xdr:row>
      <xdr:rowOff>9525</xdr:rowOff>
    </xdr:to>
    <xdr:sp>
      <xdr:nvSpPr>
        <xdr:cNvPr id="1152" name="Line 104"/>
        <xdr:cNvSpPr>
          <a:spLocks/>
        </xdr:cNvSpPr>
      </xdr:nvSpPr>
      <xdr:spPr>
        <a:xfrm>
          <a:off x="7581900" y="28927425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304800</xdr:colOff>
      <xdr:row>159</xdr:row>
      <xdr:rowOff>19050</xdr:rowOff>
    </xdr:from>
    <xdr:to>
      <xdr:col>30</xdr:col>
      <xdr:colOff>304800</xdr:colOff>
      <xdr:row>160</xdr:row>
      <xdr:rowOff>152400</xdr:rowOff>
    </xdr:to>
    <xdr:sp>
      <xdr:nvSpPr>
        <xdr:cNvPr id="1153" name="Line 105"/>
        <xdr:cNvSpPr>
          <a:spLocks/>
        </xdr:cNvSpPr>
      </xdr:nvSpPr>
      <xdr:spPr>
        <a:xfrm>
          <a:off x="10086975" y="286035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0</xdr:colOff>
      <xdr:row>160</xdr:row>
      <xdr:rowOff>152400</xdr:rowOff>
    </xdr:from>
    <xdr:to>
      <xdr:col>30</xdr:col>
      <xdr:colOff>304800</xdr:colOff>
      <xdr:row>162</xdr:row>
      <xdr:rowOff>9525</xdr:rowOff>
    </xdr:to>
    <xdr:sp>
      <xdr:nvSpPr>
        <xdr:cNvPr id="1154" name="Line 106"/>
        <xdr:cNvSpPr>
          <a:spLocks/>
        </xdr:cNvSpPr>
      </xdr:nvSpPr>
      <xdr:spPr>
        <a:xfrm flipV="1">
          <a:off x="9782175" y="28898850"/>
          <a:ext cx="3048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157</xdr:row>
      <xdr:rowOff>57150</xdr:rowOff>
    </xdr:from>
    <xdr:to>
      <xdr:col>26</xdr:col>
      <xdr:colOff>0</xdr:colOff>
      <xdr:row>158</xdr:row>
      <xdr:rowOff>9525</xdr:rowOff>
    </xdr:to>
    <xdr:sp>
      <xdr:nvSpPr>
        <xdr:cNvPr id="1155" name="Line 107"/>
        <xdr:cNvSpPr>
          <a:spLocks/>
        </xdr:cNvSpPr>
      </xdr:nvSpPr>
      <xdr:spPr>
        <a:xfrm flipH="1" flipV="1">
          <a:off x="8305800" y="28317825"/>
          <a:ext cx="2190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158</xdr:row>
      <xdr:rowOff>38100</xdr:rowOff>
    </xdr:from>
    <xdr:to>
      <xdr:col>25</xdr:col>
      <xdr:colOff>0</xdr:colOff>
      <xdr:row>159</xdr:row>
      <xdr:rowOff>0</xdr:rowOff>
    </xdr:to>
    <xdr:sp>
      <xdr:nvSpPr>
        <xdr:cNvPr id="1156" name="Line 108"/>
        <xdr:cNvSpPr>
          <a:spLocks/>
        </xdr:cNvSpPr>
      </xdr:nvSpPr>
      <xdr:spPr>
        <a:xfrm flipH="1" flipV="1">
          <a:off x="7943850" y="28460700"/>
          <a:ext cx="2667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159</xdr:row>
      <xdr:rowOff>0</xdr:rowOff>
    </xdr:from>
    <xdr:to>
      <xdr:col>25</xdr:col>
      <xdr:colOff>0</xdr:colOff>
      <xdr:row>161</xdr:row>
      <xdr:rowOff>9525</xdr:rowOff>
    </xdr:to>
    <xdr:sp>
      <xdr:nvSpPr>
        <xdr:cNvPr id="1157" name="Line 109"/>
        <xdr:cNvSpPr>
          <a:spLocks/>
        </xdr:cNvSpPr>
      </xdr:nvSpPr>
      <xdr:spPr>
        <a:xfrm>
          <a:off x="8210550" y="285845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158</xdr:row>
      <xdr:rowOff>9525</xdr:rowOff>
    </xdr:from>
    <xdr:to>
      <xdr:col>26</xdr:col>
      <xdr:colOff>0</xdr:colOff>
      <xdr:row>160</xdr:row>
      <xdr:rowOff>19050</xdr:rowOff>
    </xdr:to>
    <xdr:sp>
      <xdr:nvSpPr>
        <xdr:cNvPr id="1158" name="Line 110"/>
        <xdr:cNvSpPr>
          <a:spLocks/>
        </xdr:cNvSpPr>
      </xdr:nvSpPr>
      <xdr:spPr>
        <a:xfrm>
          <a:off x="8524875" y="28432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9525</xdr:colOff>
      <xdr:row>158</xdr:row>
      <xdr:rowOff>28575</xdr:rowOff>
    </xdr:from>
    <xdr:to>
      <xdr:col>28</xdr:col>
      <xdr:colOff>9525</xdr:colOff>
      <xdr:row>160</xdr:row>
      <xdr:rowOff>19050</xdr:rowOff>
    </xdr:to>
    <xdr:sp>
      <xdr:nvSpPr>
        <xdr:cNvPr id="1159" name="Line 111"/>
        <xdr:cNvSpPr>
          <a:spLocks/>
        </xdr:cNvSpPr>
      </xdr:nvSpPr>
      <xdr:spPr>
        <a:xfrm>
          <a:off x="9163050" y="2845117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19050</xdr:colOff>
      <xdr:row>157</xdr:row>
      <xdr:rowOff>47625</xdr:rowOff>
    </xdr:from>
    <xdr:to>
      <xdr:col>28</xdr:col>
      <xdr:colOff>219075</xdr:colOff>
      <xdr:row>158</xdr:row>
      <xdr:rowOff>19050</xdr:rowOff>
    </xdr:to>
    <xdr:sp>
      <xdr:nvSpPr>
        <xdr:cNvPr id="1160" name="Line 112"/>
        <xdr:cNvSpPr>
          <a:spLocks/>
        </xdr:cNvSpPr>
      </xdr:nvSpPr>
      <xdr:spPr>
        <a:xfrm flipV="1">
          <a:off x="9172575" y="28308300"/>
          <a:ext cx="2000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159</xdr:row>
      <xdr:rowOff>28575</xdr:rowOff>
    </xdr:from>
    <xdr:to>
      <xdr:col>29</xdr:col>
      <xdr:colOff>9525</xdr:colOff>
      <xdr:row>161</xdr:row>
      <xdr:rowOff>9525</xdr:rowOff>
    </xdr:to>
    <xdr:sp>
      <xdr:nvSpPr>
        <xdr:cNvPr id="1161" name="Line 113"/>
        <xdr:cNvSpPr>
          <a:spLocks/>
        </xdr:cNvSpPr>
      </xdr:nvSpPr>
      <xdr:spPr>
        <a:xfrm>
          <a:off x="9477375" y="286131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158</xdr:row>
      <xdr:rowOff>28575</xdr:rowOff>
    </xdr:from>
    <xdr:to>
      <xdr:col>29</xdr:col>
      <xdr:colOff>257175</xdr:colOff>
      <xdr:row>159</xdr:row>
      <xdr:rowOff>28575</xdr:rowOff>
    </xdr:to>
    <xdr:sp>
      <xdr:nvSpPr>
        <xdr:cNvPr id="1162" name="Line 114"/>
        <xdr:cNvSpPr>
          <a:spLocks/>
        </xdr:cNvSpPr>
      </xdr:nvSpPr>
      <xdr:spPr>
        <a:xfrm flipV="1">
          <a:off x="9477375" y="28451175"/>
          <a:ext cx="24765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157</xdr:row>
      <xdr:rowOff>76200</xdr:rowOff>
    </xdr:from>
    <xdr:to>
      <xdr:col>30</xdr:col>
      <xdr:colOff>133350</xdr:colOff>
      <xdr:row>160</xdr:row>
      <xdr:rowOff>152400</xdr:rowOff>
    </xdr:to>
    <xdr:sp>
      <xdr:nvSpPr>
        <xdr:cNvPr id="1163" name="Line 115"/>
        <xdr:cNvSpPr>
          <a:spLocks/>
        </xdr:cNvSpPr>
      </xdr:nvSpPr>
      <xdr:spPr>
        <a:xfrm flipH="1" flipV="1">
          <a:off x="8839200" y="28336875"/>
          <a:ext cx="1076325" cy="561975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180975</xdr:colOff>
      <xdr:row>157</xdr:row>
      <xdr:rowOff>76200</xdr:rowOff>
    </xdr:from>
    <xdr:to>
      <xdr:col>27</xdr:col>
      <xdr:colOff>0</xdr:colOff>
      <xdr:row>161</xdr:row>
      <xdr:rowOff>114300</xdr:rowOff>
    </xdr:to>
    <xdr:sp>
      <xdr:nvSpPr>
        <xdr:cNvPr id="1164" name="Line 116"/>
        <xdr:cNvSpPr>
          <a:spLocks/>
        </xdr:cNvSpPr>
      </xdr:nvSpPr>
      <xdr:spPr>
        <a:xfrm flipH="1">
          <a:off x="7448550" y="28336875"/>
          <a:ext cx="1390650" cy="68580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133350</xdr:colOff>
      <xdr:row>156</xdr:row>
      <xdr:rowOff>85725</xdr:rowOff>
    </xdr:from>
    <xdr:to>
      <xdr:col>26</xdr:col>
      <xdr:colOff>133350</xdr:colOff>
      <xdr:row>157</xdr:row>
      <xdr:rowOff>152400</xdr:rowOff>
    </xdr:to>
    <xdr:sp>
      <xdr:nvSpPr>
        <xdr:cNvPr id="1165" name="Line 117"/>
        <xdr:cNvSpPr>
          <a:spLocks/>
        </xdr:cNvSpPr>
      </xdr:nvSpPr>
      <xdr:spPr>
        <a:xfrm>
          <a:off x="8658225" y="28184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157</xdr:row>
      <xdr:rowOff>57150</xdr:rowOff>
    </xdr:from>
    <xdr:to>
      <xdr:col>27</xdr:col>
      <xdr:colOff>0</xdr:colOff>
      <xdr:row>161</xdr:row>
      <xdr:rowOff>19050</xdr:rowOff>
    </xdr:to>
    <xdr:sp>
      <xdr:nvSpPr>
        <xdr:cNvPr id="1166" name="Line 118"/>
        <xdr:cNvSpPr>
          <a:spLocks/>
        </xdr:cNvSpPr>
      </xdr:nvSpPr>
      <xdr:spPr>
        <a:xfrm flipV="1">
          <a:off x="7581900" y="28317825"/>
          <a:ext cx="1257300" cy="6096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156</xdr:row>
      <xdr:rowOff>9525</xdr:rowOff>
    </xdr:from>
    <xdr:to>
      <xdr:col>27</xdr:col>
      <xdr:colOff>9525</xdr:colOff>
      <xdr:row>156</xdr:row>
      <xdr:rowOff>114300</xdr:rowOff>
    </xdr:to>
    <xdr:sp>
      <xdr:nvSpPr>
        <xdr:cNvPr id="1167" name="Line 119"/>
        <xdr:cNvSpPr>
          <a:spLocks/>
        </xdr:cNvSpPr>
      </xdr:nvSpPr>
      <xdr:spPr>
        <a:xfrm flipH="1">
          <a:off x="8848725" y="281082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27</xdr:col>
      <xdr:colOff>228600</xdr:colOff>
      <xdr:row>157</xdr:row>
      <xdr:rowOff>19050</xdr:rowOff>
    </xdr:from>
    <xdr:ext cx="257175" cy="238125"/>
    <xdr:sp>
      <xdr:nvSpPr>
        <xdr:cNvPr id="1168" name="TextBox 121"/>
        <xdr:cNvSpPr txBox="1">
          <a:spLocks noChangeArrowheads="1"/>
        </xdr:cNvSpPr>
      </xdr:nvSpPr>
      <xdr:spPr>
        <a:xfrm>
          <a:off x="9067800" y="282797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oneCellAnchor>
  <xdr:oneCellAnchor>
    <xdr:from>
      <xdr:col>28</xdr:col>
      <xdr:colOff>228600</xdr:colOff>
      <xdr:row>157</xdr:row>
      <xdr:rowOff>133350</xdr:rowOff>
    </xdr:from>
    <xdr:ext cx="238125" cy="228600"/>
    <xdr:sp>
      <xdr:nvSpPr>
        <xdr:cNvPr id="1169" name="TextBox 122"/>
        <xdr:cNvSpPr txBox="1">
          <a:spLocks noChangeArrowheads="1"/>
        </xdr:cNvSpPr>
      </xdr:nvSpPr>
      <xdr:spPr>
        <a:xfrm>
          <a:off x="9382125" y="28394025"/>
          <a:ext cx="238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oneCellAnchor>
  <xdr:oneCellAnchor>
    <xdr:from>
      <xdr:col>29</xdr:col>
      <xdr:colOff>266700</xdr:colOff>
      <xdr:row>158</xdr:row>
      <xdr:rowOff>152400</xdr:rowOff>
    </xdr:from>
    <xdr:ext cx="257175" cy="228600"/>
    <xdr:sp>
      <xdr:nvSpPr>
        <xdr:cNvPr id="1170" name="TextBox 123"/>
        <xdr:cNvSpPr txBox="1">
          <a:spLocks noChangeArrowheads="1"/>
        </xdr:cNvSpPr>
      </xdr:nvSpPr>
      <xdr:spPr>
        <a:xfrm>
          <a:off x="9734550" y="28575000"/>
          <a:ext cx="257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30</a:t>
          </a:r>
        </a:p>
      </xdr:txBody>
    </xdr:sp>
    <xdr:clientData/>
  </xdr:oneCellAnchor>
  <xdr:twoCellAnchor>
    <xdr:from>
      <xdr:col>25</xdr:col>
      <xdr:colOff>85725</xdr:colOff>
      <xdr:row>159</xdr:row>
      <xdr:rowOff>9525</xdr:rowOff>
    </xdr:from>
    <xdr:to>
      <xdr:col>26</xdr:col>
      <xdr:colOff>0</xdr:colOff>
      <xdr:row>160</xdr:row>
      <xdr:rowOff>19050</xdr:rowOff>
    </xdr:to>
    <xdr:sp>
      <xdr:nvSpPr>
        <xdr:cNvPr id="1171" name="Line 124"/>
        <xdr:cNvSpPr>
          <a:spLocks/>
        </xdr:cNvSpPr>
      </xdr:nvSpPr>
      <xdr:spPr>
        <a:xfrm flipH="1" flipV="1">
          <a:off x="8296275" y="28594050"/>
          <a:ext cx="228600" cy="1714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157</xdr:row>
      <xdr:rowOff>57150</xdr:rowOff>
    </xdr:from>
    <xdr:to>
      <xdr:col>25</xdr:col>
      <xdr:colOff>95250</xdr:colOff>
      <xdr:row>158</xdr:row>
      <xdr:rowOff>152400</xdr:rowOff>
    </xdr:to>
    <xdr:sp>
      <xdr:nvSpPr>
        <xdr:cNvPr id="1172" name="Line 125"/>
        <xdr:cNvSpPr>
          <a:spLocks/>
        </xdr:cNvSpPr>
      </xdr:nvSpPr>
      <xdr:spPr>
        <a:xfrm>
          <a:off x="8305800" y="28317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247650</xdr:colOff>
      <xdr:row>155</xdr:row>
      <xdr:rowOff>0</xdr:rowOff>
    </xdr:from>
    <xdr:to>
      <xdr:col>27</xdr:col>
      <xdr:colOff>57150</xdr:colOff>
      <xdr:row>157</xdr:row>
      <xdr:rowOff>95250</xdr:rowOff>
    </xdr:to>
    <xdr:grpSp>
      <xdr:nvGrpSpPr>
        <xdr:cNvPr id="1173" name="Group 126"/>
        <xdr:cNvGrpSpPr>
          <a:grpSpLocks/>
        </xdr:cNvGrpSpPr>
      </xdr:nvGrpSpPr>
      <xdr:grpSpPr>
        <a:xfrm rot="21575106">
          <a:off x="8772525" y="27936825"/>
          <a:ext cx="123825" cy="419100"/>
          <a:chOff x="113" y="606"/>
          <a:chExt cx="9" cy="44"/>
        </a:xfrm>
        <a:solidFill>
          <a:srgbClr val="FFFFFF"/>
        </a:solidFill>
      </xdr:grpSpPr>
      <xdr:sp>
        <xdr:nvSpPr>
          <xdr:cNvPr id="1174" name="Oval 127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128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180975</xdr:colOff>
      <xdr:row>157</xdr:row>
      <xdr:rowOff>85725</xdr:rowOff>
    </xdr:from>
    <xdr:to>
      <xdr:col>27</xdr:col>
      <xdr:colOff>0</xdr:colOff>
      <xdr:row>158</xdr:row>
      <xdr:rowOff>142875</xdr:rowOff>
    </xdr:to>
    <xdr:sp>
      <xdr:nvSpPr>
        <xdr:cNvPr id="1176" name="Line 129"/>
        <xdr:cNvSpPr>
          <a:spLocks/>
        </xdr:cNvSpPr>
      </xdr:nvSpPr>
      <xdr:spPr>
        <a:xfrm flipH="1">
          <a:off x="8391525" y="28346400"/>
          <a:ext cx="4476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154</xdr:row>
      <xdr:rowOff>9525</xdr:rowOff>
    </xdr:from>
    <xdr:to>
      <xdr:col>27</xdr:col>
      <xdr:colOff>9525</xdr:colOff>
      <xdr:row>157</xdr:row>
      <xdr:rowOff>76200</xdr:rowOff>
    </xdr:to>
    <xdr:sp>
      <xdr:nvSpPr>
        <xdr:cNvPr id="1177" name="Line 130"/>
        <xdr:cNvSpPr>
          <a:spLocks/>
        </xdr:cNvSpPr>
      </xdr:nvSpPr>
      <xdr:spPr>
        <a:xfrm rot="21443845" flipH="1">
          <a:off x="8820150" y="27784425"/>
          <a:ext cx="2857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190500</xdr:colOff>
      <xdr:row>155</xdr:row>
      <xdr:rowOff>152400</xdr:rowOff>
    </xdr:from>
    <xdr:to>
      <xdr:col>28</xdr:col>
      <xdr:colOff>9525</xdr:colOff>
      <xdr:row>157</xdr:row>
      <xdr:rowOff>9525</xdr:rowOff>
    </xdr:to>
    <xdr:sp>
      <xdr:nvSpPr>
        <xdr:cNvPr id="1178" name="TextBox 131"/>
        <xdr:cNvSpPr txBox="1">
          <a:spLocks noChangeArrowheads="1"/>
        </xdr:cNvSpPr>
      </xdr:nvSpPr>
      <xdr:spPr>
        <a:xfrm>
          <a:off x="9029700" y="28089225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</a:t>
          </a:r>
        </a:p>
      </xdr:txBody>
    </xdr:sp>
    <xdr:clientData/>
  </xdr:twoCellAnchor>
  <xdr:twoCellAnchor>
    <xdr:from>
      <xdr:col>26</xdr:col>
      <xdr:colOff>295275</xdr:colOff>
      <xdr:row>157</xdr:row>
      <xdr:rowOff>85725</xdr:rowOff>
    </xdr:from>
    <xdr:to>
      <xdr:col>27</xdr:col>
      <xdr:colOff>295275</xdr:colOff>
      <xdr:row>158</xdr:row>
      <xdr:rowOff>76200</xdr:rowOff>
    </xdr:to>
    <xdr:sp>
      <xdr:nvSpPr>
        <xdr:cNvPr id="1179" name="Line 133"/>
        <xdr:cNvSpPr>
          <a:spLocks/>
        </xdr:cNvSpPr>
      </xdr:nvSpPr>
      <xdr:spPr>
        <a:xfrm>
          <a:off x="8820150" y="28346400"/>
          <a:ext cx="3143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157</xdr:row>
      <xdr:rowOff>38100</xdr:rowOff>
    </xdr:from>
    <xdr:to>
      <xdr:col>30</xdr:col>
      <xdr:colOff>190500</xdr:colOff>
      <xdr:row>160</xdr:row>
      <xdr:rowOff>114300</xdr:rowOff>
    </xdr:to>
    <xdr:sp>
      <xdr:nvSpPr>
        <xdr:cNvPr id="1180" name="Line 134"/>
        <xdr:cNvSpPr>
          <a:spLocks/>
        </xdr:cNvSpPr>
      </xdr:nvSpPr>
      <xdr:spPr>
        <a:xfrm flipH="1" flipV="1">
          <a:off x="8858250" y="28298775"/>
          <a:ext cx="1114425" cy="5619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104775</xdr:colOff>
      <xdr:row>158</xdr:row>
      <xdr:rowOff>123825</xdr:rowOff>
    </xdr:from>
    <xdr:to>
      <xdr:col>30</xdr:col>
      <xdr:colOff>9525</xdr:colOff>
      <xdr:row>161</xdr:row>
      <xdr:rowOff>66675</xdr:rowOff>
    </xdr:to>
    <xdr:sp>
      <xdr:nvSpPr>
        <xdr:cNvPr id="1181" name="Line 135"/>
        <xdr:cNvSpPr>
          <a:spLocks/>
        </xdr:cNvSpPr>
      </xdr:nvSpPr>
      <xdr:spPr>
        <a:xfrm flipH="1" flipV="1">
          <a:off x="8943975" y="28546425"/>
          <a:ext cx="847725" cy="4286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</xdr:colOff>
      <xdr:row>160</xdr:row>
      <xdr:rowOff>114300</xdr:rowOff>
    </xdr:from>
    <xdr:to>
      <xdr:col>30</xdr:col>
      <xdr:colOff>200025</xdr:colOff>
      <xdr:row>161</xdr:row>
      <xdr:rowOff>66675</xdr:rowOff>
    </xdr:to>
    <xdr:sp>
      <xdr:nvSpPr>
        <xdr:cNvPr id="1182" name="Line 136"/>
        <xdr:cNvSpPr>
          <a:spLocks/>
        </xdr:cNvSpPr>
      </xdr:nvSpPr>
      <xdr:spPr>
        <a:xfrm flipH="1">
          <a:off x="9791700" y="28860750"/>
          <a:ext cx="190500" cy="1143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157</xdr:row>
      <xdr:rowOff>9525</xdr:rowOff>
    </xdr:from>
    <xdr:to>
      <xdr:col>26</xdr:col>
      <xdr:colOff>85725</xdr:colOff>
      <xdr:row>159</xdr:row>
      <xdr:rowOff>123825</xdr:rowOff>
    </xdr:to>
    <xdr:sp>
      <xdr:nvSpPr>
        <xdr:cNvPr id="1183" name="Line 137"/>
        <xdr:cNvSpPr>
          <a:spLocks/>
        </xdr:cNvSpPr>
      </xdr:nvSpPr>
      <xdr:spPr>
        <a:xfrm flipH="1">
          <a:off x="7743825" y="28270200"/>
          <a:ext cx="866775" cy="43815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158</xdr:row>
      <xdr:rowOff>85725</xdr:rowOff>
    </xdr:from>
    <xdr:to>
      <xdr:col>26</xdr:col>
      <xdr:colOff>180975</xdr:colOff>
      <xdr:row>161</xdr:row>
      <xdr:rowOff>76200</xdr:rowOff>
    </xdr:to>
    <xdr:sp>
      <xdr:nvSpPr>
        <xdr:cNvPr id="1184" name="Line 138"/>
        <xdr:cNvSpPr>
          <a:spLocks/>
        </xdr:cNvSpPr>
      </xdr:nvSpPr>
      <xdr:spPr>
        <a:xfrm flipH="1">
          <a:off x="7743825" y="28508325"/>
          <a:ext cx="962025" cy="47625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161925</xdr:colOff>
      <xdr:row>159</xdr:row>
      <xdr:rowOff>123825</xdr:rowOff>
    </xdr:from>
    <xdr:to>
      <xdr:col>23</xdr:col>
      <xdr:colOff>161925</xdr:colOff>
      <xdr:row>161</xdr:row>
      <xdr:rowOff>66675</xdr:rowOff>
    </xdr:to>
    <xdr:sp>
      <xdr:nvSpPr>
        <xdr:cNvPr id="1185" name="Line 139"/>
        <xdr:cNvSpPr>
          <a:spLocks/>
        </xdr:cNvSpPr>
      </xdr:nvSpPr>
      <xdr:spPr>
        <a:xfrm flipH="1">
          <a:off x="7743825" y="28708350"/>
          <a:ext cx="0" cy="2667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180975</xdr:colOff>
      <xdr:row>158</xdr:row>
      <xdr:rowOff>47625</xdr:rowOff>
    </xdr:from>
    <xdr:to>
      <xdr:col>27</xdr:col>
      <xdr:colOff>114300</xdr:colOff>
      <xdr:row>158</xdr:row>
      <xdr:rowOff>133350</xdr:rowOff>
    </xdr:to>
    <xdr:sp>
      <xdr:nvSpPr>
        <xdr:cNvPr id="1186" name="AutoShape 140"/>
        <xdr:cNvSpPr>
          <a:spLocks/>
        </xdr:cNvSpPr>
      </xdr:nvSpPr>
      <xdr:spPr>
        <a:xfrm>
          <a:off x="8705850" y="28470225"/>
          <a:ext cx="247650" cy="85725"/>
        </a:xfrm>
        <a:custGeom>
          <a:pathLst>
            <a:path h="9" w="26">
              <a:moveTo>
                <a:pt x="26" y="9"/>
              </a:moveTo>
              <a:cubicBezTo>
                <a:pt x="20" y="5"/>
                <a:pt x="14" y="2"/>
                <a:pt x="10" y="1"/>
              </a:cubicBezTo>
              <a:cubicBezTo>
                <a:pt x="6" y="0"/>
                <a:pt x="3" y="2"/>
                <a:pt x="0" y="4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</xdr:colOff>
      <xdr:row>156</xdr:row>
      <xdr:rowOff>142875</xdr:rowOff>
    </xdr:from>
    <xdr:to>
      <xdr:col>27</xdr:col>
      <xdr:colOff>28575</xdr:colOff>
      <xdr:row>157</xdr:row>
      <xdr:rowOff>47625</xdr:rowOff>
    </xdr:to>
    <xdr:sp>
      <xdr:nvSpPr>
        <xdr:cNvPr id="1187" name="AutoShape 141"/>
        <xdr:cNvSpPr>
          <a:spLocks/>
        </xdr:cNvSpPr>
      </xdr:nvSpPr>
      <xdr:spPr>
        <a:xfrm>
          <a:off x="8601075" y="28241625"/>
          <a:ext cx="266700" cy="66675"/>
        </a:xfrm>
        <a:custGeom>
          <a:pathLst>
            <a:path h="9" w="26">
              <a:moveTo>
                <a:pt x="26" y="9"/>
              </a:moveTo>
              <a:cubicBezTo>
                <a:pt x="20" y="5"/>
                <a:pt x="14" y="2"/>
                <a:pt x="10" y="1"/>
              </a:cubicBezTo>
              <a:cubicBezTo>
                <a:pt x="6" y="0"/>
                <a:pt x="3" y="2"/>
                <a:pt x="0" y="4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155</xdr:row>
      <xdr:rowOff>57150</xdr:rowOff>
    </xdr:from>
    <xdr:to>
      <xdr:col>27</xdr:col>
      <xdr:colOff>295275</xdr:colOff>
      <xdr:row>156</xdr:row>
      <xdr:rowOff>28575</xdr:rowOff>
    </xdr:to>
    <xdr:sp>
      <xdr:nvSpPr>
        <xdr:cNvPr id="1188" name="Line 142"/>
        <xdr:cNvSpPr>
          <a:spLocks/>
        </xdr:cNvSpPr>
      </xdr:nvSpPr>
      <xdr:spPr>
        <a:xfrm>
          <a:off x="8858250" y="27993975"/>
          <a:ext cx="2762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38100</xdr:colOff>
      <xdr:row>160</xdr:row>
      <xdr:rowOff>95250</xdr:rowOff>
    </xdr:from>
    <xdr:ext cx="266700" cy="228600"/>
    <xdr:sp>
      <xdr:nvSpPr>
        <xdr:cNvPr id="1189" name="TextBox 143"/>
        <xdr:cNvSpPr txBox="1">
          <a:spLocks noChangeArrowheads="1"/>
        </xdr:cNvSpPr>
      </xdr:nvSpPr>
      <xdr:spPr>
        <a:xfrm>
          <a:off x="7934325" y="2884170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36</a:t>
          </a:r>
        </a:p>
      </xdr:txBody>
    </xdr:sp>
    <xdr:clientData/>
  </xdr:oneCellAnchor>
  <xdr:oneCellAnchor>
    <xdr:from>
      <xdr:col>25</xdr:col>
      <xdr:colOff>19050</xdr:colOff>
      <xdr:row>159</xdr:row>
      <xdr:rowOff>95250</xdr:rowOff>
    </xdr:from>
    <xdr:ext cx="266700" cy="228600"/>
    <xdr:sp>
      <xdr:nvSpPr>
        <xdr:cNvPr id="1190" name="TextBox 144"/>
        <xdr:cNvSpPr txBox="1">
          <a:spLocks noChangeArrowheads="1"/>
        </xdr:cNvSpPr>
      </xdr:nvSpPr>
      <xdr:spPr>
        <a:xfrm>
          <a:off x="8229600" y="2867977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</a:t>
          </a:r>
        </a:p>
      </xdr:txBody>
    </xdr:sp>
    <xdr:clientData/>
  </xdr:oneCellAnchor>
  <xdr:oneCellAnchor>
    <xdr:from>
      <xdr:col>26</xdr:col>
      <xdr:colOff>38100</xdr:colOff>
      <xdr:row>158</xdr:row>
      <xdr:rowOff>95250</xdr:rowOff>
    </xdr:from>
    <xdr:ext cx="266700" cy="228600"/>
    <xdr:sp>
      <xdr:nvSpPr>
        <xdr:cNvPr id="1191" name="TextBox 145"/>
        <xdr:cNvSpPr txBox="1">
          <a:spLocks noChangeArrowheads="1"/>
        </xdr:cNvSpPr>
      </xdr:nvSpPr>
      <xdr:spPr>
        <a:xfrm>
          <a:off x="8562975" y="28517850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34</a:t>
          </a:r>
        </a:p>
      </xdr:txBody>
    </xdr:sp>
    <xdr:clientData/>
  </xdr:oneCellAnchor>
  <xdr:twoCellAnchor>
    <xdr:from>
      <xdr:col>26</xdr:col>
      <xdr:colOff>47625</xdr:colOff>
      <xdr:row>155</xdr:row>
      <xdr:rowOff>133350</xdr:rowOff>
    </xdr:from>
    <xdr:to>
      <xdr:col>27</xdr:col>
      <xdr:colOff>114300</xdr:colOff>
      <xdr:row>157</xdr:row>
      <xdr:rowOff>47625</xdr:rowOff>
    </xdr:to>
    <xdr:sp>
      <xdr:nvSpPr>
        <xdr:cNvPr id="1192" name="Line 146"/>
        <xdr:cNvSpPr>
          <a:spLocks/>
        </xdr:cNvSpPr>
      </xdr:nvSpPr>
      <xdr:spPr>
        <a:xfrm flipV="1">
          <a:off x="8572500" y="28070175"/>
          <a:ext cx="3810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97</xdr:row>
      <xdr:rowOff>57150</xdr:rowOff>
    </xdr:from>
    <xdr:to>
      <xdr:col>7</xdr:col>
      <xdr:colOff>257175</xdr:colOff>
      <xdr:row>99</xdr:row>
      <xdr:rowOff>38100</xdr:rowOff>
    </xdr:to>
    <xdr:sp>
      <xdr:nvSpPr>
        <xdr:cNvPr id="1193" name="AutoShape 147"/>
        <xdr:cNvSpPr>
          <a:spLocks/>
        </xdr:cNvSpPr>
      </xdr:nvSpPr>
      <xdr:spPr>
        <a:xfrm>
          <a:off x="1828800" y="18373725"/>
          <a:ext cx="876300" cy="381000"/>
        </a:xfrm>
        <a:custGeom>
          <a:pathLst>
            <a:path h="40" w="92">
              <a:moveTo>
                <a:pt x="0" y="36"/>
              </a:moveTo>
              <a:cubicBezTo>
                <a:pt x="17" y="18"/>
                <a:pt x="34" y="0"/>
                <a:pt x="49" y="1"/>
              </a:cubicBezTo>
              <a:cubicBezTo>
                <a:pt x="64" y="2"/>
                <a:pt x="78" y="21"/>
                <a:pt x="92" y="40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342900</xdr:colOff>
      <xdr:row>101</xdr:row>
      <xdr:rowOff>104775</xdr:rowOff>
    </xdr:from>
    <xdr:to>
      <xdr:col>7</xdr:col>
      <xdr:colOff>276225</xdr:colOff>
      <xdr:row>106</xdr:row>
      <xdr:rowOff>19050</xdr:rowOff>
    </xdr:to>
    <xdr:sp>
      <xdr:nvSpPr>
        <xdr:cNvPr id="1194" name="AutoShape 148"/>
        <xdr:cNvSpPr>
          <a:spLocks/>
        </xdr:cNvSpPr>
      </xdr:nvSpPr>
      <xdr:spPr>
        <a:xfrm>
          <a:off x="1085850" y="19221450"/>
          <a:ext cx="1638300" cy="723900"/>
        </a:xfrm>
        <a:custGeom>
          <a:pathLst>
            <a:path h="76" w="164">
              <a:moveTo>
                <a:pt x="164" y="0"/>
              </a:moveTo>
              <a:cubicBezTo>
                <a:pt x="121" y="7"/>
                <a:pt x="79" y="15"/>
                <a:pt x="52" y="28"/>
              </a:cubicBezTo>
              <a:cubicBezTo>
                <a:pt x="25" y="41"/>
                <a:pt x="12" y="58"/>
                <a:pt x="0" y="76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78</xdr:row>
      <xdr:rowOff>0</xdr:rowOff>
    </xdr:from>
    <xdr:to>
      <xdr:col>3</xdr:col>
      <xdr:colOff>285750</xdr:colOff>
      <xdr:row>89</xdr:row>
      <xdr:rowOff>9525</xdr:rowOff>
    </xdr:to>
    <xdr:sp>
      <xdr:nvSpPr>
        <xdr:cNvPr id="1195" name="Line 149"/>
        <xdr:cNvSpPr>
          <a:spLocks/>
        </xdr:cNvSpPr>
      </xdr:nvSpPr>
      <xdr:spPr>
        <a:xfrm flipH="1">
          <a:off x="1400175" y="14820900"/>
          <a:ext cx="0" cy="19431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106</xdr:row>
      <xdr:rowOff>9525</xdr:rowOff>
    </xdr:from>
    <xdr:to>
      <xdr:col>5</xdr:col>
      <xdr:colOff>19050</xdr:colOff>
      <xdr:row>107</xdr:row>
      <xdr:rowOff>76200</xdr:rowOff>
    </xdr:to>
    <xdr:sp>
      <xdr:nvSpPr>
        <xdr:cNvPr id="1196" name="AutoShape 150"/>
        <xdr:cNvSpPr>
          <a:spLocks/>
        </xdr:cNvSpPr>
      </xdr:nvSpPr>
      <xdr:spPr>
        <a:xfrm>
          <a:off x="1162050" y="19935825"/>
          <a:ext cx="685800" cy="228600"/>
        </a:xfrm>
        <a:custGeom>
          <a:pathLst>
            <a:path h="24" w="64">
              <a:moveTo>
                <a:pt x="0" y="24"/>
              </a:moveTo>
              <a:cubicBezTo>
                <a:pt x="12" y="14"/>
                <a:pt x="24" y="4"/>
                <a:pt x="35" y="2"/>
              </a:cubicBezTo>
              <a:cubicBezTo>
                <a:pt x="46" y="0"/>
                <a:pt x="55" y="7"/>
                <a:pt x="64" y="15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110</xdr:row>
      <xdr:rowOff>76200</xdr:rowOff>
    </xdr:from>
    <xdr:to>
      <xdr:col>6</xdr:col>
      <xdr:colOff>28575</xdr:colOff>
      <xdr:row>123</xdr:row>
      <xdr:rowOff>38100</xdr:rowOff>
    </xdr:to>
    <xdr:sp>
      <xdr:nvSpPr>
        <xdr:cNvPr id="1197" name="Line 151"/>
        <xdr:cNvSpPr>
          <a:spLocks/>
        </xdr:cNvSpPr>
      </xdr:nvSpPr>
      <xdr:spPr>
        <a:xfrm flipH="1">
          <a:off x="1371600" y="20650200"/>
          <a:ext cx="790575" cy="20669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124</xdr:row>
      <xdr:rowOff>0</xdr:rowOff>
    </xdr:from>
    <xdr:to>
      <xdr:col>11</xdr:col>
      <xdr:colOff>0</xdr:colOff>
      <xdr:row>128</xdr:row>
      <xdr:rowOff>9525</xdr:rowOff>
    </xdr:to>
    <xdr:sp>
      <xdr:nvSpPr>
        <xdr:cNvPr id="1198" name="Line 152"/>
        <xdr:cNvSpPr>
          <a:spLocks/>
        </xdr:cNvSpPr>
      </xdr:nvSpPr>
      <xdr:spPr>
        <a:xfrm flipH="1">
          <a:off x="2457450" y="22840950"/>
          <a:ext cx="12382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128</xdr:row>
      <xdr:rowOff>9525</xdr:rowOff>
    </xdr:from>
    <xdr:to>
      <xdr:col>15</xdr:col>
      <xdr:colOff>19050</xdr:colOff>
      <xdr:row>128</xdr:row>
      <xdr:rowOff>9525</xdr:rowOff>
    </xdr:to>
    <xdr:sp>
      <xdr:nvSpPr>
        <xdr:cNvPr id="1199" name="Line 153"/>
        <xdr:cNvSpPr>
          <a:spLocks/>
        </xdr:cNvSpPr>
      </xdr:nvSpPr>
      <xdr:spPr>
        <a:xfrm flipV="1">
          <a:off x="2457450" y="234981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124</xdr:row>
      <xdr:rowOff>9525</xdr:rowOff>
    </xdr:from>
    <xdr:to>
      <xdr:col>13</xdr:col>
      <xdr:colOff>0</xdr:colOff>
      <xdr:row>128</xdr:row>
      <xdr:rowOff>9525</xdr:rowOff>
    </xdr:to>
    <xdr:sp>
      <xdr:nvSpPr>
        <xdr:cNvPr id="1200" name="Line 154"/>
        <xdr:cNvSpPr>
          <a:spLocks/>
        </xdr:cNvSpPr>
      </xdr:nvSpPr>
      <xdr:spPr>
        <a:xfrm flipH="1">
          <a:off x="3076575" y="22850475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127</xdr:row>
      <xdr:rowOff>9525</xdr:rowOff>
    </xdr:from>
    <xdr:to>
      <xdr:col>16</xdr:col>
      <xdr:colOff>0</xdr:colOff>
      <xdr:row>127</xdr:row>
      <xdr:rowOff>9525</xdr:rowOff>
    </xdr:to>
    <xdr:sp>
      <xdr:nvSpPr>
        <xdr:cNvPr id="1201" name="Line 155"/>
        <xdr:cNvSpPr>
          <a:spLocks/>
        </xdr:cNvSpPr>
      </xdr:nvSpPr>
      <xdr:spPr>
        <a:xfrm>
          <a:off x="2762250" y="23336250"/>
          <a:ext cx="261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126</xdr:row>
      <xdr:rowOff>0</xdr:rowOff>
    </xdr:from>
    <xdr:to>
      <xdr:col>17</xdr:col>
      <xdr:colOff>0</xdr:colOff>
      <xdr:row>126</xdr:row>
      <xdr:rowOff>0</xdr:rowOff>
    </xdr:to>
    <xdr:sp>
      <xdr:nvSpPr>
        <xdr:cNvPr id="1202" name="Line 156"/>
        <xdr:cNvSpPr>
          <a:spLocks/>
        </xdr:cNvSpPr>
      </xdr:nvSpPr>
      <xdr:spPr>
        <a:xfrm>
          <a:off x="3067050" y="231648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125</xdr:row>
      <xdr:rowOff>0</xdr:rowOff>
    </xdr:from>
    <xdr:to>
      <xdr:col>17</xdr:col>
      <xdr:colOff>295275</xdr:colOff>
      <xdr:row>125</xdr:row>
      <xdr:rowOff>0</xdr:rowOff>
    </xdr:to>
    <xdr:sp>
      <xdr:nvSpPr>
        <xdr:cNvPr id="1203" name="Line 157"/>
        <xdr:cNvSpPr>
          <a:spLocks/>
        </xdr:cNvSpPr>
      </xdr:nvSpPr>
      <xdr:spPr>
        <a:xfrm>
          <a:off x="3390900" y="2300287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124</xdr:row>
      <xdr:rowOff>0</xdr:rowOff>
    </xdr:from>
    <xdr:to>
      <xdr:col>19</xdr:col>
      <xdr:colOff>0</xdr:colOff>
      <xdr:row>124</xdr:row>
      <xdr:rowOff>0</xdr:rowOff>
    </xdr:to>
    <xdr:sp>
      <xdr:nvSpPr>
        <xdr:cNvPr id="1204" name="Line 158"/>
        <xdr:cNvSpPr>
          <a:spLocks/>
        </xdr:cNvSpPr>
      </xdr:nvSpPr>
      <xdr:spPr>
        <a:xfrm>
          <a:off x="3695700" y="228409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124</xdr:row>
      <xdr:rowOff>0</xdr:rowOff>
    </xdr:from>
    <xdr:to>
      <xdr:col>15</xdr:col>
      <xdr:colOff>9525</xdr:colOff>
      <xdr:row>128</xdr:row>
      <xdr:rowOff>0</xdr:rowOff>
    </xdr:to>
    <xdr:sp>
      <xdr:nvSpPr>
        <xdr:cNvPr id="1205" name="Line 159"/>
        <xdr:cNvSpPr>
          <a:spLocks/>
        </xdr:cNvSpPr>
      </xdr:nvSpPr>
      <xdr:spPr>
        <a:xfrm flipV="1">
          <a:off x="3714750" y="22840950"/>
          <a:ext cx="13620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124</xdr:row>
      <xdr:rowOff>0</xdr:rowOff>
    </xdr:from>
    <xdr:to>
      <xdr:col>17</xdr:col>
      <xdr:colOff>0</xdr:colOff>
      <xdr:row>128</xdr:row>
      <xdr:rowOff>9525</xdr:rowOff>
    </xdr:to>
    <xdr:sp>
      <xdr:nvSpPr>
        <xdr:cNvPr id="1206" name="Line 160"/>
        <xdr:cNvSpPr>
          <a:spLocks/>
        </xdr:cNvSpPr>
      </xdr:nvSpPr>
      <xdr:spPr>
        <a:xfrm flipV="1">
          <a:off x="4391025" y="22840950"/>
          <a:ext cx="13049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</xdr:colOff>
      <xdr:row>124</xdr:row>
      <xdr:rowOff>0</xdr:rowOff>
    </xdr:from>
    <xdr:to>
      <xdr:col>19</xdr:col>
      <xdr:colOff>0</xdr:colOff>
      <xdr:row>128</xdr:row>
      <xdr:rowOff>9525</xdr:rowOff>
    </xdr:to>
    <xdr:sp>
      <xdr:nvSpPr>
        <xdr:cNvPr id="1207" name="Line 161"/>
        <xdr:cNvSpPr>
          <a:spLocks/>
        </xdr:cNvSpPr>
      </xdr:nvSpPr>
      <xdr:spPr>
        <a:xfrm flipV="1">
          <a:off x="5076825" y="22840950"/>
          <a:ext cx="124777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</xdr:col>
      <xdr:colOff>228600</xdr:colOff>
      <xdr:row>126</xdr:row>
      <xdr:rowOff>38100</xdr:rowOff>
    </xdr:from>
    <xdr:ext cx="257175" cy="238125"/>
    <xdr:sp>
      <xdr:nvSpPr>
        <xdr:cNvPr id="1208" name="TextBox 162"/>
        <xdr:cNvSpPr txBox="1">
          <a:spLocks noChangeArrowheads="1"/>
        </xdr:cNvSpPr>
      </xdr:nvSpPr>
      <xdr:spPr>
        <a:xfrm>
          <a:off x="3609975" y="232029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62</a:t>
          </a:r>
        </a:p>
      </xdr:txBody>
    </xdr:sp>
    <xdr:clientData/>
  </xdr:oneCellAnchor>
  <xdr:oneCellAnchor>
    <xdr:from>
      <xdr:col>14</xdr:col>
      <xdr:colOff>114300</xdr:colOff>
      <xdr:row>125</xdr:row>
      <xdr:rowOff>38100</xdr:rowOff>
    </xdr:from>
    <xdr:ext cx="257175" cy="238125"/>
    <xdr:sp>
      <xdr:nvSpPr>
        <xdr:cNvPr id="1209" name="TextBox 163"/>
        <xdr:cNvSpPr txBox="1">
          <a:spLocks noChangeArrowheads="1"/>
        </xdr:cNvSpPr>
      </xdr:nvSpPr>
      <xdr:spPr>
        <a:xfrm>
          <a:off x="4867275" y="2304097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60</a:t>
          </a:r>
        </a:p>
      </xdr:txBody>
    </xdr:sp>
    <xdr:clientData/>
  </xdr:oneCellAnchor>
  <xdr:oneCellAnchor>
    <xdr:from>
      <xdr:col>14</xdr:col>
      <xdr:colOff>190500</xdr:colOff>
      <xdr:row>126</xdr:row>
      <xdr:rowOff>38100</xdr:rowOff>
    </xdr:from>
    <xdr:ext cx="257175" cy="238125"/>
    <xdr:sp>
      <xdr:nvSpPr>
        <xdr:cNvPr id="1210" name="TextBox 164"/>
        <xdr:cNvSpPr txBox="1">
          <a:spLocks noChangeArrowheads="1"/>
        </xdr:cNvSpPr>
      </xdr:nvSpPr>
      <xdr:spPr>
        <a:xfrm>
          <a:off x="4943475" y="232029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40</a:t>
          </a:r>
        </a:p>
      </xdr:txBody>
    </xdr:sp>
    <xdr:clientData/>
  </xdr:oneCellAnchor>
  <xdr:oneCellAnchor>
    <xdr:from>
      <xdr:col>14</xdr:col>
      <xdr:colOff>171450</xdr:colOff>
      <xdr:row>127</xdr:row>
      <xdr:rowOff>38100</xdr:rowOff>
    </xdr:from>
    <xdr:ext cx="257175" cy="238125"/>
    <xdr:sp>
      <xdr:nvSpPr>
        <xdr:cNvPr id="1211" name="TextBox 165"/>
        <xdr:cNvSpPr txBox="1">
          <a:spLocks noChangeArrowheads="1"/>
        </xdr:cNvSpPr>
      </xdr:nvSpPr>
      <xdr:spPr>
        <a:xfrm>
          <a:off x="4924425" y="233648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39</a:t>
          </a:r>
        </a:p>
      </xdr:txBody>
    </xdr:sp>
    <xdr:clientData/>
  </xdr:oneCellAnchor>
  <xdr:oneCellAnchor>
    <xdr:from>
      <xdr:col>11</xdr:col>
      <xdr:colOff>285750</xdr:colOff>
      <xdr:row>125</xdr:row>
      <xdr:rowOff>0</xdr:rowOff>
    </xdr:from>
    <xdr:ext cx="238125" cy="238125"/>
    <xdr:sp>
      <xdr:nvSpPr>
        <xdr:cNvPr id="1212" name="TextBox 166"/>
        <xdr:cNvSpPr txBox="1">
          <a:spLocks noChangeArrowheads="1"/>
        </xdr:cNvSpPr>
      </xdr:nvSpPr>
      <xdr:spPr>
        <a:xfrm>
          <a:off x="3981450" y="230028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61</a:t>
          </a:r>
        </a:p>
      </xdr:txBody>
    </xdr:sp>
    <xdr:clientData/>
  </xdr:oneCellAnchor>
  <xdr:oneCellAnchor>
    <xdr:from>
      <xdr:col>10</xdr:col>
      <xdr:colOff>76200</xdr:colOff>
      <xdr:row>127</xdr:row>
      <xdr:rowOff>38100</xdr:rowOff>
    </xdr:from>
    <xdr:ext cx="257175" cy="238125"/>
    <xdr:sp>
      <xdr:nvSpPr>
        <xdr:cNvPr id="1213" name="TextBox 167"/>
        <xdr:cNvSpPr txBox="1">
          <a:spLocks noChangeArrowheads="1"/>
        </xdr:cNvSpPr>
      </xdr:nvSpPr>
      <xdr:spPr>
        <a:xfrm>
          <a:off x="3457575" y="233648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37</a:t>
          </a:r>
        </a:p>
      </xdr:txBody>
    </xdr:sp>
    <xdr:clientData/>
  </xdr:oneCellAnchor>
  <xdr:oneCellAnchor>
    <xdr:from>
      <xdr:col>7</xdr:col>
      <xdr:colOff>285750</xdr:colOff>
      <xdr:row>127</xdr:row>
      <xdr:rowOff>38100</xdr:rowOff>
    </xdr:from>
    <xdr:ext cx="266700" cy="238125"/>
    <xdr:sp>
      <xdr:nvSpPr>
        <xdr:cNvPr id="1214" name="TextBox 168"/>
        <xdr:cNvSpPr txBox="1">
          <a:spLocks noChangeArrowheads="1"/>
        </xdr:cNvSpPr>
      </xdr:nvSpPr>
      <xdr:spPr>
        <a:xfrm>
          <a:off x="2733675" y="2336482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36</a:t>
          </a:r>
        </a:p>
      </xdr:txBody>
    </xdr:sp>
    <xdr:clientData/>
  </xdr:oneCellAnchor>
  <xdr:oneCellAnchor>
    <xdr:from>
      <xdr:col>8</xdr:col>
      <xdr:colOff>304800</xdr:colOff>
      <xdr:row>126</xdr:row>
      <xdr:rowOff>0</xdr:rowOff>
    </xdr:from>
    <xdr:ext cx="257175" cy="238125"/>
    <xdr:sp>
      <xdr:nvSpPr>
        <xdr:cNvPr id="1215" name="TextBox 169"/>
        <xdr:cNvSpPr txBox="1">
          <a:spLocks noChangeArrowheads="1"/>
        </xdr:cNvSpPr>
      </xdr:nvSpPr>
      <xdr:spPr>
        <a:xfrm>
          <a:off x="3057525" y="231648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35</a:t>
          </a:r>
        </a:p>
      </xdr:txBody>
    </xdr:sp>
    <xdr:clientData/>
  </xdr:oneCellAnchor>
  <xdr:oneCellAnchor>
    <xdr:from>
      <xdr:col>9</xdr:col>
      <xdr:colOff>209550</xdr:colOff>
      <xdr:row>125</xdr:row>
      <xdr:rowOff>19050</xdr:rowOff>
    </xdr:from>
    <xdr:ext cx="257175" cy="238125"/>
    <xdr:sp>
      <xdr:nvSpPr>
        <xdr:cNvPr id="1216" name="TextBox 170"/>
        <xdr:cNvSpPr txBox="1">
          <a:spLocks noChangeArrowheads="1"/>
        </xdr:cNvSpPr>
      </xdr:nvSpPr>
      <xdr:spPr>
        <a:xfrm>
          <a:off x="3276600" y="23021925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34</a:t>
          </a:r>
        </a:p>
      </xdr:txBody>
    </xdr:sp>
    <xdr:clientData/>
  </xdr:oneCellAnchor>
  <xdr:oneCellAnchor>
    <xdr:from>
      <xdr:col>12</xdr:col>
      <xdr:colOff>76200</xdr:colOff>
      <xdr:row>127</xdr:row>
      <xdr:rowOff>19050</xdr:rowOff>
    </xdr:from>
    <xdr:ext cx="266700" cy="238125"/>
    <xdr:sp>
      <xdr:nvSpPr>
        <xdr:cNvPr id="1217" name="TextBox 172"/>
        <xdr:cNvSpPr txBox="1">
          <a:spLocks noChangeArrowheads="1"/>
        </xdr:cNvSpPr>
      </xdr:nvSpPr>
      <xdr:spPr>
        <a:xfrm>
          <a:off x="4086225" y="23345775"/>
          <a:ext cx="2667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38</a:t>
          </a:r>
        </a:p>
      </xdr:txBody>
    </xdr:sp>
    <xdr:clientData/>
  </xdr:oneCellAnchor>
  <xdr:oneCellAnchor>
    <xdr:from>
      <xdr:col>13</xdr:col>
      <xdr:colOff>114300</xdr:colOff>
      <xdr:row>126</xdr:row>
      <xdr:rowOff>57150</xdr:rowOff>
    </xdr:from>
    <xdr:ext cx="257175" cy="238125"/>
    <xdr:sp>
      <xdr:nvSpPr>
        <xdr:cNvPr id="1218" name="TextBox 173"/>
        <xdr:cNvSpPr txBox="1">
          <a:spLocks noChangeArrowheads="1"/>
        </xdr:cNvSpPr>
      </xdr:nvSpPr>
      <xdr:spPr>
        <a:xfrm>
          <a:off x="4495800" y="232219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59</a:t>
          </a:r>
        </a:p>
      </xdr:txBody>
    </xdr:sp>
    <xdr:clientData/>
  </xdr:oneCellAnchor>
  <xdr:oneCellAnchor>
    <xdr:from>
      <xdr:col>15</xdr:col>
      <xdr:colOff>209550</xdr:colOff>
      <xdr:row>125</xdr:row>
      <xdr:rowOff>0</xdr:rowOff>
    </xdr:from>
    <xdr:ext cx="238125" cy="238125"/>
    <xdr:sp>
      <xdr:nvSpPr>
        <xdr:cNvPr id="1219" name="TextBox 174"/>
        <xdr:cNvSpPr txBox="1">
          <a:spLocks noChangeArrowheads="1"/>
        </xdr:cNvSpPr>
      </xdr:nvSpPr>
      <xdr:spPr>
        <a:xfrm>
          <a:off x="5276850" y="23002875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41</a:t>
          </a:r>
        </a:p>
      </xdr:txBody>
    </xdr:sp>
    <xdr:clientData/>
  </xdr:oneCellAnchor>
  <xdr:oneCellAnchor>
    <xdr:from>
      <xdr:col>11</xdr:col>
      <xdr:colOff>19050</xdr:colOff>
      <xdr:row>123</xdr:row>
      <xdr:rowOff>133350</xdr:rowOff>
    </xdr:from>
    <xdr:ext cx="266700" cy="228600"/>
    <xdr:sp>
      <xdr:nvSpPr>
        <xdr:cNvPr id="1220" name="TextBox 175"/>
        <xdr:cNvSpPr txBox="1">
          <a:spLocks noChangeArrowheads="1"/>
        </xdr:cNvSpPr>
      </xdr:nvSpPr>
      <xdr:spPr>
        <a:xfrm>
          <a:off x="3714750" y="2281237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33</a:t>
          </a:r>
        </a:p>
      </xdr:txBody>
    </xdr:sp>
    <xdr:clientData/>
  </xdr:oneCellAnchor>
  <xdr:oneCellAnchor>
    <xdr:from>
      <xdr:col>13</xdr:col>
      <xdr:colOff>152400</xdr:colOff>
      <xdr:row>124</xdr:row>
      <xdr:rowOff>0</xdr:rowOff>
    </xdr:from>
    <xdr:ext cx="257175" cy="238125"/>
    <xdr:sp>
      <xdr:nvSpPr>
        <xdr:cNvPr id="1221" name="TextBox 176"/>
        <xdr:cNvSpPr txBox="1">
          <a:spLocks noChangeArrowheads="1"/>
        </xdr:cNvSpPr>
      </xdr:nvSpPr>
      <xdr:spPr>
        <a:xfrm>
          <a:off x="4533900" y="2284095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32</a:t>
          </a:r>
        </a:p>
      </xdr:txBody>
    </xdr:sp>
    <xdr:clientData/>
  </xdr:oneCellAnchor>
  <xdr:oneCellAnchor>
    <xdr:from>
      <xdr:col>15</xdr:col>
      <xdr:colOff>190500</xdr:colOff>
      <xdr:row>124</xdr:row>
      <xdr:rowOff>0</xdr:rowOff>
    </xdr:from>
    <xdr:ext cx="238125" cy="238125"/>
    <xdr:sp>
      <xdr:nvSpPr>
        <xdr:cNvPr id="1222" name="TextBox 177"/>
        <xdr:cNvSpPr txBox="1">
          <a:spLocks noChangeArrowheads="1"/>
        </xdr:cNvSpPr>
      </xdr:nvSpPr>
      <xdr:spPr>
        <a:xfrm>
          <a:off x="5257800" y="22840950"/>
          <a:ext cx="2381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</a:t>
          </a:r>
        </a:p>
      </xdr:txBody>
    </xdr:sp>
    <xdr:clientData/>
  </xdr:oneCellAnchor>
  <xdr:twoCellAnchor>
    <xdr:from>
      <xdr:col>11</xdr:col>
      <xdr:colOff>219075</xdr:colOff>
      <xdr:row>126</xdr:row>
      <xdr:rowOff>76200</xdr:rowOff>
    </xdr:from>
    <xdr:to>
      <xdr:col>11</xdr:col>
      <xdr:colOff>295275</xdr:colOff>
      <xdr:row>126</xdr:row>
      <xdr:rowOff>152400</xdr:rowOff>
    </xdr:to>
    <xdr:sp>
      <xdr:nvSpPr>
        <xdr:cNvPr id="1223" name="Oval 178"/>
        <xdr:cNvSpPr>
          <a:spLocks/>
        </xdr:cNvSpPr>
      </xdr:nvSpPr>
      <xdr:spPr>
        <a:xfrm>
          <a:off x="3914775" y="23241000"/>
          <a:ext cx="76200" cy="76200"/>
        </a:xfrm>
        <a:prstGeom prst="ellipse">
          <a:avLst/>
        </a:prstGeom>
        <a:solidFill>
          <a:srgbClr val="0000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127</xdr:row>
      <xdr:rowOff>85725</xdr:rowOff>
    </xdr:from>
    <xdr:to>
      <xdr:col>14</xdr:col>
      <xdr:colOff>228600</xdr:colOff>
      <xdr:row>127</xdr:row>
      <xdr:rowOff>85725</xdr:rowOff>
    </xdr:to>
    <xdr:sp>
      <xdr:nvSpPr>
        <xdr:cNvPr id="1224" name="Line 185"/>
        <xdr:cNvSpPr>
          <a:spLocks/>
        </xdr:cNvSpPr>
      </xdr:nvSpPr>
      <xdr:spPr>
        <a:xfrm flipV="1">
          <a:off x="3152775" y="23412450"/>
          <a:ext cx="18288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124</xdr:row>
      <xdr:rowOff>85725</xdr:rowOff>
    </xdr:from>
    <xdr:to>
      <xdr:col>11</xdr:col>
      <xdr:colOff>304800</xdr:colOff>
      <xdr:row>127</xdr:row>
      <xdr:rowOff>76200</xdr:rowOff>
    </xdr:to>
    <xdr:sp>
      <xdr:nvSpPr>
        <xdr:cNvPr id="1225" name="Line 188"/>
        <xdr:cNvSpPr>
          <a:spLocks/>
        </xdr:cNvSpPr>
      </xdr:nvSpPr>
      <xdr:spPr>
        <a:xfrm flipV="1">
          <a:off x="3143250" y="22926675"/>
          <a:ext cx="857250" cy="47625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247650</xdr:colOff>
      <xdr:row>125</xdr:row>
      <xdr:rowOff>66675</xdr:rowOff>
    </xdr:from>
    <xdr:to>
      <xdr:col>16</xdr:col>
      <xdr:colOff>247650</xdr:colOff>
      <xdr:row>127</xdr:row>
      <xdr:rowOff>85725</xdr:rowOff>
    </xdr:to>
    <xdr:sp>
      <xdr:nvSpPr>
        <xdr:cNvPr id="1226" name="Line 192"/>
        <xdr:cNvSpPr>
          <a:spLocks/>
        </xdr:cNvSpPr>
      </xdr:nvSpPr>
      <xdr:spPr>
        <a:xfrm flipH="1">
          <a:off x="5000625" y="23069550"/>
          <a:ext cx="628650" cy="3429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124</xdr:row>
      <xdr:rowOff>85725</xdr:rowOff>
    </xdr:from>
    <xdr:to>
      <xdr:col>17</xdr:col>
      <xdr:colOff>171450</xdr:colOff>
      <xdr:row>124</xdr:row>
      <xdr:rowOff>85725</xdr:rowOff>
    </xdr:to>
    <xdr:sp>
      <xdr:nvSpPr>
        <xdr:cNvPr id="1227" name="Line 195"/>
        <xdr:cNvSpPr>
          <a:spLocks/>
        </xdr:cNvSpPr>
      </xdr:nvSpPr>
      <xdr:spPr>
        <a:xfrm flipH="1" flipV="1">
          <a:off x="3990975" y="22926675"/>
          <a:ext cx="187642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257175</xdr:colOff>
      <xdr:row>125</xdr:row>
      <xdr:rowOff>76200</xdr:rowOff>
    </xdr:from>
    <xdr:to>
      <xdr:col>16</xdr:col>
      <xdr:colOff>304800</xdr:colOff>
      <xdr:row>127</xdr:row>
      <xdr:rowOff>114300</xdr:rowOff>
    </xdr:to>
    <xdr:sp>
      <xdr:nvSpPr>
        <xdr:cNvPr id="1228" name="Line 198"/>
        <xdr:cNvSpPr>
          <a:spLocks/>
        </xdr:cNvSpPr>
      </xdr:nvSpPr>
      <xdr:spPr>
        <a:xfrm flipH="1">
          <a:off x="5010150" y="23079075"/>
          <a:ext cx="676275" cy="36195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127</xdr:row>
      <xdr:rowOff>114300</xdr:rowOff>
    </xdr:from>
    <xdr:to>
      <xdr:col>14</xdr:col>
      <xdr:colOff>266700</xdr:colOff>
      <xdr:row>127</xdr:row>
      <xdr:rowOff>114300</xdr:rowOff>
    </xdr:to>
    <xdr:sp>
      <xdr:nvSpPr>
        <xdr:cNvPr id="1229" name="Line 199"/>
        <xdr:cNvSpPr>
          <a:spLocks/>
        </xdr:cNvSpPr>
      </xdr:nvSpPr>
      <xdr:spPr>
        <a:xfrm flipH="1">
          <a:off x="3019425" y="23441025"/>
          <a:ext cx="20002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125</xdr:row>
      <xdr:rowOff>38100</xdr:rowOff>
    </xdr:from>
    <xdr:to>
      <xdr:col>11</xdr:col>
      <xdr:colOff>38100</xdr:colOff>
      <xdr:row>127</xdr:row>
      <xdr:rowOff>114300</xdr:rowOff>
    </xdr:to>
    <xdr:sp>
      <xdr:nvSpPr>
        <xdr:cNvPr id="1230" name="Line 200"/>
        <xdr:cNvSpPr>
          <a:spLocks/>
        </xdr:cNvSpPr>
      </xdr:nvSpPr>
      <xdr:spPr>
        <a:xfrm flipV="1">
          <a:off x="3019425" y="23040975"/>
          <a:ext cx="714375" cy="40005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125</xdr:row>
      <xdr:rowOff>76200</xdr:rowOff>
    </xdr:from>
    <xdr:to>
      <xdr:col>16</xdr:col>
      <xdr:colOff>133350</xdr:colOff>
      <xdr:row>127</xdr:row>
      <xdr:rowOff>57150</xdr:rowOff>
    </xdr:to>
    <xdr:sp>
      <xdr:nvSpPr>
        <xdr:cNvPr id="1231" name="Line 201"/>
        <xdr:cNvSpPr>
          <a:spLocks/>
        </xdr:cNvSpPr>
      </xdr:nvSpPr>
      <xdr:spPr>
        <a:xfrm flipH="1">
          <a:off x="4943475" y="23079075"/>
          <a:ext cx="571500" cy="30480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180975</xdr:colOff>
      <xdr:row>127</xdr:row>
      <xdr:rowOff>57150</xdr:rowOff>
    </xdr:from>
    <xdr:to>
      <xdr:col>14</xdr:col>
      <xdr:colOff>200025</xdr:colOff>
      <xdr:row>127</xdr:row>
      <xdr:rowOff>57150</xdr:rowOff>
    </xdr:to>
    <xdr:sp>
      <xdr:nvSpPr>
        <xdr:cNvPr id="1232" name="Line 202"/>
        <xdr:cNvSpPr>
          <a:spLocks/>
        </xdr:cNvSpPr>
      </xdr:nvSpPr>
      <xdr:spPr>
        <a:xfrm flipH="1">
          <a:off x="3248025" y="23383875"/>
          <a:ext cx="17049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125</xdr:row>
      <xdr:rowOff>47625</xdr:rowOff>
    </xdr:from>
    <xdr:to>
      <xdr:col>11</xdr:col>
      <xdr:colOff>200025</xdr:colOff>
      <xdr:row>127</xdr:row>
      <xdr:rowOff>47625</xdr:rowOff>
    </xdr:to>
    <xdr:sp>
      <xdr:nvSpPr>
        <xdr:cNvPr id="1233" name="Line 203"/>
        <xdr:cNvSpPr>
          <a:spLocks/>
        </xdr:cNvSpPr>
      </xdr:nvSpPr>
      <xdr:spPr>
        <a:xfrm flipV="1">
          <a:off x="3257550" y="23050500"/>
          <a:ext cx="638175" cy="32385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132</xdr:row>
      <xdr:rowOff>152400</xdr:rowOff>
    </xdr:from>
    <xdr:to>
      <xdr:col>5</xdr:col>
      <xdr:colOff>152400</xdr:colOff>
      <xdr:row>132</xdr:row>
      <xdr:rowOff>152400</xdr:rowOff>
    </xdr:to>
    <xdr:sp>
      <xdr:nvSpPr>
        <xdr:cNvPr id="1234" name="Line 204"/>
        <xdr:cNvSpPr>
          <a:spLocks/>
        </xdr:cNvSpPr>
      </xdr:nvSpPr>
      <xdr:spPr>
        <a:xfrm>
          <a:off x="1114425" y="24364950"/>
          <a:ext cx="8667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129</xdr:row>
      <xdr:rowOff>0</xdr:rowOff>
    </xdr:from>
    <xdr:to>
      <xdr:col>3</xdr:col>
      <xdr:colOff>0</xdr:colOff>
      <xdr:row>132</xdr:row>
      <xdr:rowOff>152400</xdr:rowOff>
    </xdr:to>
    <xdr:sp>
      <xdr:nvSpPr>
        <xdr:cNvPr id="1235" name="Line 205"/>
        <xdr:cNvSpPr>
          <a:spLocks/>
        </xdr:cNvSpPr>
      </xdr:nvSpPr>
      <xdr:spPr>
        <a:xfrm flipV="1">
          <a:off x="1114425" y="23650575"/>
          <a:ext cx="0" cy="7143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130</xdr:row>
      <xdr:rowOff>114300</xdr:rowOff>
    </xdr:from>
    <xdr:to>
      <xdr:col>4</xdr:col>
      <xdr:colOff>266700</xdr:colOff>
      <xdr:row>132</xdr:row>
      <xdr:rowOff>142875</xdr:rowOff>
    </xdr:to>
    <xdr:sp>
      <xdr:nvSpPr>
        <xdr:cNvPr id="1236" name="Line 206"/>
        <xdr:cNvSpPr>
          <a:spLocks/>
        </xdr:cNvSpPr>
      </xdr:nvSpPr>
      <xdr:spPr>
        <a:xfrm flipV="1">
          <a:off x="1123950" y="23926800"/>
          <a:ext cx="581025" cy="4286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130</xdr:row>
      <xdr:rowOff>123825</xdr:rowOff>
    </xdr:from>
    <xdr:to>
      <xdr:col>3</xdr:col>
      <xdr:colOff>38100</xdr:colOff>
      <xdr:row>132</xdr:row>
      <xdr:rowOff>142875</xdr:rowOff>
    </xdr:to>
    <xdr:grpSp>
      <xdr:nvGrpSpPr>
        <xdr:cNvPr id="1237" name="Group 207"/>
        <xdr:cNvGrpSpPr>
          <a:grpSpLocks/>
        </xdr:cNvGrpSpPr>
      </xdr:nvGrpSpPr>
      <xdr:grpSpPr>
        <a:xfrm>
          <a:off x="1066800" y="23936325"/>
          <a:ext cx="85725" cy="419100"/>
          <a:chOff x="113" y="606"/>
          <a:chExt cx="9" cy="44"/>
        </a:xfrm>
        <a:solidFill>
          <a:srgbClr val="FFFFFF"/>
        </a:solidFill>
      </xdr:grpSpPr>
      <xdr:sp>
        <xdr:nvSpPr>
          <xdr:cNvPr id="1238" name="Oval 208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9" name="Oval 209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9525</xdr:colOff>
      <xdr:row>130</xdr:row>
      <xdr:rowOff>47625</xdr:rowOff>
    </xdr:from>
    <xdr:to>
      <xdr:col>3</xdr:col>
      <xdr:colOff>219075</xdr:colOff>
      <xdr:row>130</xdr:row>
      <xdr:rowOff>190500</xdr:rowOff>
    </xdr:to>
    <xdr:sp>
      <xdr:nvSpPr>
        <xdr:cNvPr id="1240" name="Line 210"/>
        <xdr:cNvSpPr>
          <a:spLocks/>
        </xdr:cNvSpPr>
      </xdr:nvSpPr>
      <xdr:spPr>
        <a:xfrm flipV="1">
          <a:off x="1123950" y="238601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131</xdr:row>
      <xdr:rowOff>152400</xdr:rowOff>
    </xdr:from>
    <xdr:to>
      <xdr:col>3</xdr:col>
      <xdr:colOff>171450</xdr:colOff>
      <xdr:row>131</xdr:row>
      <xdr:rowOff>152400</xdr:rowOff>
    </xdr:to>
    <xdr:sp>
      <xdr:nvSpPr>
        <xdr:cNvPr id="1241" name="Line 211"/>
        <xdr:cNvSpPr>
          <a:spLocks/>
        </xdr:cNvSpPr>
      </xdr:nvSpPr>
      <xdr:spPr>
        <a:xfrm>
          <a:off x="1000125" y="241649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124</xdr:row>
      <xdr:rowOff>0</xdr:rowOff>
    </xdr:from>
    <xdr:to>
      <xdr:col>11</xdr:col>
      <xdr:colOff>209550</xdr:colOff>
      <xdr:row>124</xdr:row>
      <xdr:rowOff>123825</xdr:rowOff>
    </xdr:to>
    <xdr:sp>
      <xdr:nvSpPr>
        <xdr:cNvPr id="1242" name="Line 212"/>
        <xdr:cNvSpPr>
          <a:spLocks/>
        </xdr:cNvSpPr>
      </xdr:nvSpPr>
      <xdr:spPr>
        <a:xfrm>
          <a:off x="3905250" y="22840950"/>
          <a:ext cx="0" cy="1238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123</xdr:row>
      <xdr:rowOff>152400</xdr:rowOff>
    </xdr:from>
    <xdr:to>
      <xdr:col>17</xdr:col>
      <xdr:colOff>161925</xdr:colOff>
      <xdr:row>124</xdr:row>
      <xdr:rowOff>57150</xdr:rowOff>
    </xdr:to>
    <xdr:sp>
      <xdr:nvSpPr>
        <xdr:cNvPr id="1243" name="Line 213"/>
        <xdr:cNvSpPr>
          <a:spLocks/>
        </xdr:cNvSpPr>
      </xdr:nvSpPr>
      <xdr:spPr>
        <a:xfrm>
          <a:off x="3905250" y="22831425"/>
          <a:ext cx="1952625" cy="666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209550</xdr:colOff>
      <xdr:row>124</xdr:row>
      <xdr:rowOff>123825</xdr:rowOff>
    </xdr:from>
    <xdr:to>
      <xdr:col>17</xdr:col>
      <xdr:colOff>161925</xdr:colOff>
      <xdr:row>124</xdr:row>
      <xdr:rowOff>152400</xdr:rowOff>
    </xdr:to>
    <xdr:sp>
      <xdr:nvSpPr>
        <xdr:cNvPr id="1244" name="Line 214"/>
        <xdr:cNvSpPr>
          <a:spLocks/>
        </xdr:cNvSpPr>
      </xdr:nvSpPr>
      <xdr:spPr>
        <a:xfrm>
          <a:off x="3905250" y="22964775"/>
          <a:ext cx="1952625" cy="285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161925</xdr:colOff>
      <xdr:row>124</xdr:row>
      <xdr:rowOff>57150</xdr:rowOff>
    </xdr:from>
    <xdr:to>
      <xdr:col>17</xdr:col>
      <xdr:colOff>161925</xdr:colOff>
      <xdr:row>124</xdr:row>
      <xdr:rowOff>152400</xdr:rowOff>
    </xdr:to>
    <xdr:sp>
      <xdr:nvSpPr>
        <xdr:cNvPr id="1245" name="Line 215"/>
        <xdr:cNvSpPr>
          <a:spLocks/>
        </xdr:cNvSpPr>
      </xdr:nvSpPr>
      <xdr:spPr>
        <a:xfrm>
          <a:off x="5857875" y="22898100"/>
          <a:ext cx="0" cy="9525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125</xdr:row>
      <xdr:rowOff>47625</xdr:rowOff>
    </xdr:from>
    <xdr:to>
      <xdr:col>11</xdr:col>
      <xdr:colOff>209550</xdr:colOff>
      <xdr:row>125</xdr:row>
      <xdr:rowOff>47625</xdr:rowOff>
    </xdr:to>
    <xdr:sp>
      <xdr:nvSpPr>
        <xdr:cNvPr id="1246" name="Line 216"/>
        <xdr:cNvSpPr>
          <a:spLocks/>
        </xdr:cNvSpPr>
      </xdr:nvSpPr>
      <xdr:spPr>
        <a:xfrm flipH="1">
          <a:off x="3733800" y="23050500"/>
          <a:ext cx="1714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123825</xdr:colOff>
      <xdr:row>125</xdr:row>
      <xdr:rowOff>76200</xdr:rowOff>
    </xdr:from>
    <xdr:to>
      <xdr:col>17</xdr:col>
      <xdr:colOff>0</xdr:colOff>
      <xdr:row>125</xdr:row>
      <xdr:rowOff>76200</xdr:rowOff>
    </xdr:to>
    <xdr:sp>
      <xdr:nvSpPr>
        <xdr:cNvPr id="1247" name="Line 217"/>
        <xdr:cNvSpPr>
          <a:spLocks/>
        </xdr:cNvSpPr>
      </xdr:nvSpPr>
      <xdr:spPr>
        <a:xfrm>
          <a:off x="5505450" y="23079075"/>
          <a:ext cx="19050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146</xdr:row>
      <xdr:rowOff>152400</xdr:rowOff>
    </xdr:from>
    <xdr:to>
      <xdr:col>5</xdr:col>
      <xdr:colOff>152400</xdr:colOff>
      <xdr:row>146</xdr:row>
      <xdr:rowOff>152400</xdr:rowOff>
    </xdr:to>
    <xdr:sp>
      <xdr:nvSpPr>
        <xdr:cNvPr id="1248" name="Line 218"/>
        <xdr:cNvSpPr>
          <a:spLocks/>
        </xdr:cNvSpPr>
      </xdr:nvSpPr>
      <xdr:spPr>
        <a:xfrm>
          <a:off x="1114425" y="26631900"/>
          <a:ext cx="8667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142</xdr:row>
      <xdr:rowOff>85725</xdr:rowOff>
    </xdr:from>
    <xdr:to>
      <xdr:col>3</xdr:col>
      <xdr:colOff>0</xdr:colOff>
      <xdr:row>146</xdr:row>
      <xdr:rowOff>152400</xdr:rowOff>
    </xdr:to>
    <xdr:sp>
      <xdr:nvSpPr>
        <xdr:cNvPr id="1249" name="Line 219"/>
        <xdr:cNvSpPr>
          <a:spLocks/>
        </xdr:cNvSpPr>
      </xdr:nvSpPr>
      <xdr:spPr>
        <a:xfrm flipV="1">
          <a:off x="1114425" y="25917525"/>
          <a:ext cx="0" cy="7143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144</xdr:row>
      <xdr:rowOff>57150</xdr:rowOff>
    </xdr:from>
    <xdr:to>
      <xdr:col>4</xdr:col>
      <xdr:colOff>257175</xdr:colOff>
      <xdr:row>147</xdr:row>
      <xdr:rowOff>0</xdr:rowOff>
    </xdr:to>
    <xdr:sp>
      <xdr:nvSpPr>
        <xdr:cNvPr id="1250" name="Line 220"/>
        <xdr:cNvSpPr>
          <a:spLocks/>
        </xdr:cNvSpPr>
      </xdr:nvSpPr>
      <xdr:spPr>
        <a:xfrm flipV="1">
          <a:off x="1114425" y="26212800"/>
          <a:ext cx="581025" cy="4286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133</xdr:row>
      <xdr:rowOff>85725</xdr:rowOff>
    </xdr:from>
    <xdr:to>
      <xdr:col>4</xdr:col>
      <xdr:colOff>9525</xdr:colOff>
      <xdr:row>140</xdr:row>
      <xdr:rowOff>104775</xdr:rowOff>
    </xdr:to>
    <xdr:sp>
      <xdr:nvSpPr>
        <xdr:cNvPr id="1251" name="Line 221"/>
        <xdr:cNvSpPr>
          <a:spLocks/>
        </xdr:cNvSpPr>
      </xdr:nvSpPr>
      <xdr:spPr>
        <a:xfrm>
          <a:off x="1447800" y="24460200"/>
          <a:ext cx="0" cy="11525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146</xdr:row>
      <xdr:rowOff>104775</xdr:rowOff>
    </xdr:from>
    <xdr:to>
      <xdr:col>4</xdr:col>
      <xdr:colOff>114300</xdr:colOff>
      <xdr:row>147</xdr:row>
      <xdr:rowOff>28575</xdr:rowOff>
    </xdr:to>
    <xdr:grpSp>
      <xdr:nvGrpSpPr>
        <xdr:cNvPr id="1252" name="Group 222"/>
        <xdr:cNvGrpSpPr>
          <a:grpSpLocks/>
        </xdr:cNvGrpSpPr>
      </xdr:nvGrpSpPr>
      <xdr:grpSpPr>
        <a:xfrm rot="5247619">
          <a:off x="1133475" y="26584275"/>
          <a:ext cx="419100" cy="85725"/>
          <a:chOff x="113" y="606"/>
          <a:chExt cx="9" cy="44"/>
        </a:xfrm>
        <a:solidFill>
          <a:srgbClr val="FFFFFF"/>
        </a:solidFill>
      </xdr:grpSpPr>
      <xdr:sp>
        <xdr:nvSpPr>
          <xdr:cNvPr id="1253" name="Oval 223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4" name="Oval 224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145</xdr:row>
      <xdr:rowOff>123825</xdr:rowOff>
    </xdr:from>
    <xdr:to>
      <xdr:col>4</xdr:col>
      <xdr:colOff>276225</xdr:colOff>
      <xdr:row>146</xdr:row>
      <xdr:rowOff>104775</xdr:rowOff>
    </xdr:to>
    <xdr:sp>
      <xdr:nvSpPr>
        <xdr:cNvPr id="1255" name="Line 225"/>
        <xdr:cNvSpPr>
          <a:spLocks/>
        </xdr:cNvSpPr>
      </xdr:nvSpPr>
      <xdr:spPr>
        <a:xfrm flipV="1">
          <a:off x="1485900" y="26441400"/>
          <a:ext cx="2286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146</xdr:row>
      <xdr:rowOff>0</xdr:rowOff>
    </xdr:from>
    <xdr:to>
      <xdr:col>3</xdr:col>
      <xdr:colOff>209550</xdr:colOff>
      <xdr:row>147</xdr:row>
      <xdr:rowOff>95250</xdr:rowOff>
    </xdr:to>
    <xdr:sp>
      <xdr:nvSpPr>
        <xdr:cNvPr id="1256" name="Line 226"/>
        <xdr:cNvSpPr>
          <a:spLocks/>
        </xdr:cNvSpPr>
      </xdr:nvSpPr>
      <xdr:spPr>
        <a:xfrm>
          <a:off x="1323975" y="264795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146</xdr:row>
      <xdr:rowOff>152400</xdr:rowOff>
    </xdr:from>
    <xdr:to>
      <xdr:col>11</xdr:col>
      <xdr:colOff>161925</xdr:colOff>
      <xdr:row>146</xdr:row>
      <xdr:rowOff>152400</xdr:rowOff>
    </xdr:to>
    <xdr:sp>
      <xdr:nvSpPr>
        <xdr:cNvPr id="1257" name="Line 227"/>
        <xdr:cNvSpPr>
          <a:spLocks/>
        </xdr:cNvSpPr>
      </xdr:nvSpPr>
      <xdr:spPr>
        <a:xfrm>
          <a:off x="3067050" y="26631900"/>
          <a:ext cx="7905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142</xdr:row>
      <xdr:rowOff>85725</xdr:rowOff>
    </xdr:from>
    <xdr:to>
      <xdr:col>9</xdr:col>
      <xdr:colOff>0</xdr:colOff>
      <xdr:row>146</xdr:row>
      <xdr:rowOff>152400</xdr:rowOff>
    </xdr:to>
    <xdr:sp>
      <xdr:nvSpPr>
        <xdr:cNvPr id="1258" name="Line 228"/>
        <xdr:cNvSpPr>
          <a:spLocks/>
        </xdr:cNvSpPr>
      </xdr:nvSpPr>
      <xdr:spPr>
        <a:xfrm flipV="1">
          <a:off x="3067050" y="25917525"/>
          <a:ext cx="0" cy="7143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147</xdr:row>
      <xdr:rowOff>0</xdr:rowOff>
    </xdr:from>
    <xdr:to>
      <xdr:col>9</xdr:col>
      <xdr:colOff>0</xdr:colOff>
      <xdr:row>149</xdr:row>
      <xdr:rowOff>47625</xdr:rowOff>
    </xdr:to>
    <xdr:sp>
      <xdr:nvSpPr>
        <xdr:cNvPr id="1259" name="Line 229"/>
        <xdr:cNvSpPr>
          <a:spLocks/>
        </xdr:cNvSpPr>
      </xdr:nvSpPr>
      <xdr:spPr>
        <a:xfrm flipH="1">
          <a:off x="2619375" y="26641425"/>
          <a:ext cx="447675" cy="3714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147</xdr:row>
      <xdr:rowOff>95250</xdr:rowOff>
    </xdr:from>
    <xdr:to>
      <xdr:col>9</xdr:col>
      <xdr:colOff>38100</xdr:colOff>
      <xdr:row>148</xdr:row>
      <xdr:rowOff>19050</xdr:rowOff>
    </xdr:to>
    <xdr:grpSp>
      <xdr:nvGrpSpPr>
        <xdr:cNvPr id="1260" name="Group 230"/>
        <xdr:cNvGrpSpPr>
          <a:grpSpLocks/>
        </xdr:cNvGrpSpPr>
      </xdr:nvGrpSpPr>
      <xdr:grpSpPr>
        <a:xfrm rot="13927636">
          <a:off x="2686050" y="26736675"/>
          <a:ext cx="419100" cy="85725"/>
          <a:chOff x="113" y="606"/>
          <a:chExt cx="9" cy="44"/>
        </a:xfrm>
        <a:solidFill>
          <a:srgbClr val="FFFFFF"/>
        </a:solidFill>
      </xdr:grpSpPr>
      <xdr:sp>
        <xdr:nvSpPr>
          <xdr:cNvPr id="1261" name="Oval 231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2" name="Oval 232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38100</xdr:colOff>
      <xdr:row>148</xdr:row>
      <xdr:rowOff>66675</xdr:rowOff>
    </xdr:from>
    <xdr:to>
      <xdr:col>9</xdr:col>
      <xdr:colOff>9525</xdr:colOff>
      <xdr:row>148</xdr:row>
      <xdr:rowOff>66675</xdr:rowOff>
    </xdr:to>
    <xdr:sp>
      <xdr:nvSpPr>
        <xdr:cNvPr id="1263" name="Line 233"/>
        <xdr:cNvSpPr>
          <a:spLocks/>
        </xdr:cNvSpPr>
      </xdr:nvSpPr>
      <xdr:spPr>
        <a:xfrm>
          <a:off x="2790825" y="2687002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147</xdr:row>
      <xdr:rowOff>0</xdr:rowOff>
    </xdr:from>
    <xdr:to>
      <xdr:col>8</xdr:col>
      <xdr:colOff>142875</xdr:colOff>
      <xdr:row>149</xdr:row>
      <xdr:rowOff>28575</xdr:rowOff>
    </xdr:to>
    <xdr:sp>
      <xdr:nvSpPr>
        <xdr:cNvPr id="1264" name="Line 234"/>
        <xdr:cNvSpPr>
          <a:spLocks/>
        </xdr:cNvSpPr>
      </xdr:nvSpPr>
      <xdr:spPr>
        <a:xfrm>
          <a:off x="2895600" y="266414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171450</xdr:colOff>
      <xdr:row>96</xdr:row>
      <xdr:rowOff>85725</xdr:rowOff>
    </xdr:from>
    <xdr:to>
      <xdr:col>47</xdr:col>
      <xdr:colOff>142875</xdr:colOff>
      <xdr:row>98</xdr:row>
      <xdr:rowOff>76200</xdr:rowOff>
    </xdr:to>
    <xdr:sp>
      <xdr:nvSpPr>
        <xdr:cNvPr id="1265" name="AutoShape 235"/>
        <xdr:cNvSpPr>
          <a:spLocks/>
        </xdr:cNvSpPr>
      </xdr:nvSpPr>
      <xdr:spPr>
        <a:xfrm>
          <a:off x="14420850" y="18202275"/>
          <a:ext cx="914400" cy="390525"/>
        </a:xfrm>
        <a:custGeom>
          <a:pathLst>
            <a:path h="41" w="96">
              <a:moveTo>
                <a:pt x="0" y="41"/>
              </a:moveTo>
              <a:cubicBezTo>
                <a:pt x="20" y="20"/>
                <a:pt x="40" y="0"/>
                <a:pt x="56" y="0"/>
              </a:cubicBezTo>
              <a:cubicBezTo>
                <a:pt x="72" y="0"/>
                <a:pt x="84" y="19"/>
                <a:pt x="96" y="38"/>
              </a:cubicBezTo>
            </a:path>
          </a:pathLst>
        </a:cu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19050</xdr:colOff>
      <xdr:row>166</xdr:row>
      <xdr:rowOff>0</xdr:rowOff>
    </xdr:from>
    <xdr:to>
      <xdr:col>30</xdr:col>
      <xdr:colOff>47625</xdr:colOff>
      <xdr:row>166</xdr:row>
      <xdr:rowOff>0</xdr:rowOff>
    </xdr:to>
    <xdr:sp>
      <xdr:nvSpPr>
        <xdr:cNvPr id="1266" name="Line 236"/>
        <xdr:cNvSpPr>
          <a:spLocks/>
        </xdr:cNvSpPr>
      </xdr:nvSpPr>
      <xdr:spPr>
        <a:xfrm>
          <a:off x="8858250" y="29718000"/>
          <a:ext cx="97155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</xdr:colOff>
      <xdr:row>160</xdr:row>
      <xdr:rowOff>142875</xdr:rowOff>
    </xdr:from>
    <xdr:to>
      <xdr:col>27</xdr:col>
      <xdr:colOff>9525</xdr:colOff>
      <xdr:row>166</xdr:row>
      <xdr:rowOff>0</xdr:rowOff>
    </xdr:to>
    <xdr:sp>
      <xdr:nvSpPr>
        <xdr:cNvPr id="1267" name="Line 237"/>
        <xdr:cNvSpPr>
          <a:spLocks/>
        </xdr:cNvSpPr>
      </xdr:nvSpPr>
      <xdr:spPr>
        <a:xfrm flipV="1">
          <a:off x="8848725" y="28889325"/>
          <a:ext cx="0" cy="828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142875</xdr:colOff>
      <xdr:row>166</xdr:row>
      <xdr:rowOff>9525</xdr:rowOff>
    </xdr:from>
    <xdr:to>
      <xdr:col>27</xdr:col>
      <xdr:colOff>9525</xdr:colOff>
      <xdr:row>168</xdr:row>
      <xdr:rowOff>95250</xdr:rowOff>
    </xdr:to>
    <xdr:sp>
      <xdr:nvSpPr>
        <xdr:cNvPr id="1268" name="Line 238"/>
        <xdr:cNvSpPr>
          <a:spLocks/>
        </xdr:cNvSpPr>
      </xdr:nvSpPr>
      <xdr:spPr>
        <a:xfrm flipH="1">
          <a:off x="8353425" y="29727525"/>
          <a:ext cx="495300" cy="4095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295275</xdr:colOff>
      <xdr:row>147</xdr:row>
      <xdr:rowOff>123825</xdr:rowOff>
    </xdr:from>
    <xdr:to>
      <xdr:col>31</xdr:col>
      <xdr:colOff>247650</xdr:colOff>
      <xdr:row>164</xdr:row>
      <xdr:rowOff>9525</xdr:rowOff>
    </xdr:to>
    <xdr:sp>
      <xdr:nvSpPr>
        <xdr:cNvPr id="1269" name="AutoShape 239"/>
        <xdr:cNvSpPr>
          <a:spLocks/>
        </xdr:cNvSpPr>
      </xdr:nvSpPr>
      <xdr:spPr>
        <a:xfrm>
          <a:off x="9763125" y="26765250"/>
          <a:ext cx="581025" cy="2638425"/>
        </a:xfrm>
        <a:custGeom>
          <a:pathLst>
            <a:path h="277" w="61">
              <a:moveTo>
                <a:pt x="15" y="0"/>
              </a:moveTo>
              <a:cubicBezTo>
                <a:pt x="38" y="80"/>
                <a:pt x="61" y="161"/>
                <a:pt x="59" y="207"/>
              </a:cubicBezTo>
              <a:cubicBezTo>
                <a:pt x="57" y="253"/>
                <a:pt x="28" y="265"/>
                <a:pt x="0" y="277"/>
              </a:cubicBezTo>
            </a:path>
          </a:pathLst>
        </a:custGeom>
        <a:noFill/>
        <a:ln w="9525" cmpd="sng">
          <a:solidFill>
            <a:srgbClr val="9933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0</xdr:colOff>
      <xdr:row>141</xdr:row>
      <xdr:rowOff>76200</xdr:rowOff>
    </xdr:from>
    <xdr:to>
      <xdr:col>51</xdr:col>
      <xdr:colOff>0</xdr:colOff>
      <xdr:row>147</xdr:row>
      <xdr:rowOff>0</xdr:rowOff>
    </xdr:to>
    <xdr:sp>
      <xdr:nvSpPr>
        <xdr:cNvPr id="1270" name="Line 240"/>
        <xdr:cNvSpPr>
          <a:spLocks/>
        </xdr:cNvSpPr>
      </xdr:nvSpPr>
      <xdr:spPr>
        <a:xfrm flipV="1">
          <a:off x="16449675" y="25746075"/>
          <a:ext cx="0" cy="89535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142875</xdr:colOff>
      <xdr:row>147</xdr:row>
      <xdr:rowOff>0</xdr:rowOff>
    </xdr:from>
    <xdr:to>
      <xdr:col>51</xdr:col>
      <xdr:colOff>9525</xdr:colOff>
      <xdr:row>150</xdr:row>
      <xdr:rowOff>9525</xdr:rowOff>
    </xdr:to>
    <xdr:sp>
      <xdr:nvSpPr>
        <xdr:cNvPr id="1271" name="Line 241"/>
        <xdr:cNvSpPr>
          <a:spLocks/>
        </xdr:cNvSpPr>
      </xdr:nvSpPr>
      <xdr:spPr>
        <a:xfrm flipH="1">
          <a:off x="15963900" y="26641425"/>
          <a:ext cx="495300" cy="49530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</xdr:colOff>
      <xdr:row>147</xdr:row>
      <xdr:rowOff>9525</xdr:rowOff>
    </xdr:from>
    <xdr:to>
      <xdr:col>53</xdr:col>
      <xdr:colOff>142875</xdr:colOff>
      <xdr:row>147</xdr:row>
      <xdr:rowOff>9525</xdr:rowOff>
    </xdr:to>
    <xdr:sp>
      <xdr:nvSpPr>
        <xdr:cNvPr id="1272" name="Line 242"/>
        <xdr:cNvSpPr>
          <a:spLocks/>
        </xdr:cNvSpPr>
      </xdr:nvSpPr>
      <xdr:spPr>
        <a:xfrm flipV="1">
          <a:off x="16459200" y="26650950"/>
          <a:ext cx="762000" cy="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266700</xdr:colOff>
      <xdr:row>149</xdr:row>
      <xdr:rowOff>57150</xdr:rowOff>
    </xdr:from>
    <xdr:to>
      <xdr:col>50</xdr:col>
      <xdr:colOff>47625</xdr:colOff>
      <xdr:row>164</xdr:row>
      <xdr:rowOff>104775</xdr:rowOff>
    </xdr:to>
    <xdr:sp>
      <xdr:nvSpPr>
        <xdr:cNvPr id="1273" name="AutoShape 243"/>
        <xdr:cNvSpPr>
          <a:spLocks/>
        </xdr:cNvSpPr>
      </xdr:nvSpPr>
      <xdr:spPr>
        <a:xfrm>
          <a:off x="9420225" y="27022425"/>
          <a:ext cx="6762750" cy="2476500"/>
        </a:xfrm>
        <a:custGeom>
          <a:pathLst>
            <a:path h="311" w="546">
              <a:moveTo>
                <a:pt x="546" y="0"/>
              </a:moveTo>
              <a:cubicBezTo>
                <a:pt x="527" y="103"/>
                <a:pt x="508" y="207"/>
                <a:pt x="417" y="259"/>
              </a:cubicBezTo>
              <a:cubicBezTo>
                <a:pt x="326" y="311"/>
                <a:pt x="163" y="310"/>
                <a:pt x="0" y="310"/>
              </a:cubicBezTo>
            </a:path>
          </a:pathLst>
        </a:custGeom>
        <a:noFill/>
        <a:ln w="9525" cmpd="sng">
          <a:solidFill>
            <a:srgbClr val="CC99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247650</xdr:colOff>
      <xdr:row>142</xdr:row>
      <xdr:rowOff>28575</xdr:rowOff>
    </xdr:from>
    <xdr:to>
      <xdr:col>8</xdr:col>
      <xdr:colOff>142875</xdr:colOff>
      <xdr:row>143</xdr:row>
      <xdr:rowOff>123825</xdr:rowOff>
    </xdr:to>
    <xdr:sp>
      <xdr:nvSpPr>
        <xdr:cNvPr id="1274" name="AutoShape 244"/>
        <xdr:cNvSpPr>
          <a:spLocks/>
        </xdr:cNvSpPr>
      </xdr:nvSpPr>
      <xdr:spPr>
        <a:xfrm>
          <a:off x="2076450" y="25860375"/>
          <a:ext cx="819150" cy="257175"/>
        </a:xfrm>
        <a:custGeom>
          <a:pathLst>
            <a:path h="27" w="86">
              <a:moveTo>
                <a:pt x="0" y="27"/>
              </a:moveTo>
              <a:cubicBezTo>
                <a:pt x="11" y="13"/>
                <a:pt x="23" y="0"/>
                <a:pt x="37" y="0"/>
              </a:cubicBezTo>
              <a:cubicBezTo>
                <a:pt x="51" y="0"/>
                <a:pt x="78" y="22"/>
                <a:pt x="86" y="26"/>
              </a:cubicBezTo>
            </a:path>
          </a:pathLst>
        </a:cu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166</xdr:row>
      <xdr:rowOff>0</xdr:rowOff>
    </xdr:from>
    <xdr:to>
      <xdr:col>5</xdr:col>
      <xdr:colOff>161925</xdr:colOff>
      <xdr:row>166</xdr:row>
      <xdr:rowOff>0</xdr:rowOff>
    </xdr:to>
    <xdr:sp>
      <xdr:nvSpPr>
        <xdr:cNvPr id="1275" name="Line 245"/>
        <xdr:cNvSpPr>
          <a:spLocks/>
        </xdr:cNvSpPr>
      </xdr:nvSpPr>
      <xdr:spPr>
        <a:xfrm>
          <a:off x="1123950" y="29718000"/>
          <a:ext cx="8667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161</xdr:row>
      <xdr:rowOff>95250</xdr:rowOff>
    </xdr:from>
    <xdr:to>
      <xdr:col>3</xdr:col>
      <xdr:colOff>9525</xdr:colOff>
      <xdr:row>166</xdr:row>
      <xdr:rowOff>0</xdr:rowOff>
    </xdr:to>
    <xdr:sp>
      <xdr:nvSpPr>
        <xdr:cNvPr id="1276" name="Line 246"/>
        <xdr:cNvSpPr>
          <a:spLocks/>
        </xdr:cNvSpPr>
      </xdr:nvSpPr>
      <xdr:spPr>
        <a:xfrm flipV="1">
          <a:off x="1123950" y="29003625"/>
          <a:ext cx="0" cy="7143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166</xdr:row>
      <xdr:rowOff>9525</xdr:rowOff>
    </xdr:from>
    <xdr:to>
      <xdr:col>3</xdr:col>
      <xdr:colOff>9525</xdr:colOff>
      <xdr:row>168</xdr:row>
      <xdr:rowOff>57150</xdr:rowOff>
    </xdr:to>
    <xdr:sp>
      <xdr:nvSpPr>
        <xdr:cNvPr id="1277" name="Line 247"/>
        <xdr:cNvSpPr>
          <a:spLocks/>
        </xdr:cNvSpPr>
      </xdr:nvSpPr>
      <xdr:spPr>
        <a:xfrm flipH="1">
          <a:off x="676275" y="29727525"/>
          <a:ext cx="447675" cy="3714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166</xdr:row>
      <xdr:rowOff>95250</xdr:rowOff>
    </xdr:from>
    <xdr:to>
      <xdr:col>3</xdr:col>
      <xdr:colOff>66675</xdr:colOff>
      <xdr:row>167</xdr:row>
      <xdr:rowOff>19050</xdr:rowOff>
    </xdr:to>
    <xdr:grpSp>
      <xdr:nvGrpSpPr>
        <xdr:cNvPr id="1278" name="Group 248"/>
        <xdr:cNvGrpSpPr>
          <a:grpSpLocks/>
        </xdr:cNvGrpSpPr>
      </xdr:nvGrpSpPr>
      <xdr:grpSpPr>
        <a:xfrm rot="13927636">
          <a:off x="762000" y="29813250"/>
          <a:ext cx="419100" cy="85725"/>
          <a:chOff x="113" y="606"/>
          <a:chExt cx="9" cy="44"/>
        </a:xfrm>
        <a:solidFill>
          <a:srgbClr val="FFFFFF"/>
        </a:solidFill>
      </xdr:grpSpPr>
      <xdr:sp>
        <xdr:nvSpPr>
          <xdr:cNvPr id="1279" name="Oval 249"/>
          <xdr:cNvSpPr>
            <a:spLocks/>
          </xdr:cNvSpPr>
        </xdr:nvSpPr>
        <xdr:spPr>
          <a:xfrm>
            <a:off x="113" y="606"/>
            <a:ext cx="8" cy="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0" name="Oval 250"/>
          <xdr:cNvSpPr>
            <a:spLocks/>
          </xdr:cNvSpPr>
        </xdr:nvSpPr>
        <xdr:spPr>
          <a:xfrm>
            <a:off x="114" y="613"/>
            <a:ext cx="8" cy="3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123825</xdr:colOff>
      <xdr:row>167</xdr:row>
      <xdr:rowOff>57150</xdr:rowOff>
    </xdr:from>
    <xdr:to>
      <xdr:col>3</xdr:col>
      <xdr:colOff>19050</xdr:colOff>
      <xdr:row>167</xdr:row>
      <xdr:rowOff>57150</xdr:rowOff>
    </xdr:to>
    <xdr:sp>
      <xdr:nvSpPr>
        <xdr:cNvPr id="1281" name="Line 251"/>
        <xdr:cNvSpPr>
          <a:spLocks/>
        </xdr:cNvSpPr>
      </xdr:nvSpPr>
      <xdr:spPr>
        <a:xfrm>
          <a:off x="866775" y="29937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325</xdr:row>
      <xdr:rowOff>114300</xdr:rowOff>
    </xdr:from>
    <xdr:to>
      <xdr:col>10</xdr:col>
      <xdr:colOff>257175</xdr:colOff>
      <xdr:row>327</xdr:row>
      <xdr:rowOff>142875</xdr:rowOff>
    </xdr:to>
    <xdr:sp>
      <xdr:nvSpPr>
        <xdr:cNvPr id="1282" name="Line 252"/>
        <xdr:cNvSpPr>
          <a:spLocks/>
        </xdr:cNvSpPr>
      </xdr:nvSpPr>
      <xdr:spPr>
        <a:xfrm>
          <a:off x="3638550" y="557307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166</xdr:row>
      <xdr:rowOff>0</xdr:rowOff>
    </xdr:from>
    <xdr:to>
      <xdr:col>2</xdr:col>
      <xdr:colOff>228600</xdr:colOff>
      <xdr:row>168</xdr:row>
      <xdr:rowOff>57150</xdr:rowOff>
    </xdr:to>
    <xdr:sp>
      <xdr:nvSpPr>
        <xdr:cNvPr id="1283" name="Line 253"/>
        <xdr:cNvSpPr>
          <a:spLocks/>
        </xdr:cNvSpPr>
      </xdr:nvSpPr>
      <xdr:spPr>
        <a:xfrm>
          <a:off x="971550" y="297180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</xdr:colOff>
      <xdr:row>148</xdr:row>
      <xdr:rowOff>66675</xdr:rowOff>
    </xdr:from>
    <xdr:to>
      <xdr:col>9</xdr:col>
      <xdr:colOff>276225</xdr:colOff>
      <xdr:row>161</xdr:row>
      <xdr:rowOff>142875</xdr:rowOff>
    </xdr:to>
    <xdr:sp>
      <xdr:nvSpPr>
        <xdr:cNvPr id="1284" name="Line 254"/>
        <xdr:cNvSpPr>
          <a:spLocks/>
        </xdr:cNvSpPr>
      </xdr:nvSpPr>
      <xdr:spPr>
        <a:xfrm flipH="1">
          <a:off x="1514475" y="26870025"/>
          <a:ext cx="1828800" cy="218122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125</xdr:row>
      <xdr:rowOff>142875</xdr:rowOff>
    </xdr:from>
    <xdr:to>
      <xdr:col>4</xdr:col>
      <xdr:colOff>0</xdr:colOff>
      <xdr:row>129</xdr:row>
      <xdr:rowOff>19050</xdr:rowOff>
    </xdr:to>
    <xdr:sp>
      <xdr:nvSpPr>
        <xdr:cNvPr id="1285" name="Line 255"/>
        <xdr:cNvSpPr>
          <a:spLocks/>
        </xdr:cNvSpPr>
      </xdr:nvSpPr>
      <xdr:spPr>
        <a:xfrm>
          <a:off x="1438275" y="23145750"/>
          <a:ext cx="0" cy="523875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</xdr:colOff>
      <xdr:row>62</xdr:row>
      <xdr:rowOff>9525</xdr:rowOff>
    </xdr:from>
    <xdr:to>
      <xdr:col>33</xdr:col>
      <xdr:colOff>47625</xdr:colOff>
      <xdr:row>64</xdr:row>
      <xdr:rowOff>104775</xdr:rowOff>
    </xdr:to>
    <xdr:sp>
      <xdr:nvSpPr>
        <xdr:cNvPr id="1286" name="Line 257"/>
        <xdr:cNvSpPr>
          <a:spLocks/>
        </xdr:cNvSpPr>
      </xdr:nvSpPr>
      <xdr:spPr>
        <a:xfrm>
          <a:off x="3390900" y="11639550"/>
          <a:ext cx="7381875" cy="49530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209550</xdr:colOff>
      <xdr:row>66</xdr:row>
      <xdr:rowOff>133350</xdr:rowOff>
    </xdr:from>
    <xdr:to>
      <xdr:col>43</xdr:col>
      <xdr:colOff>247650</xdr:colOff>
      <xdr:row>87</xdr:row>
      <xdr:rowOff>114300</xdr:rowOff>
    </xdr:to>
    <xdr:sp>
      <xdr:nvSpPr>
        <xdr:cNvPr id="1287" name="AutoShape 258"/>
        <xdr:cNvSpPr>
          <a:spLocks/>
        </xdr:cNvSpPr>
      </xdr:nvSpPr>
      <xdr:spPr>
        <a:xfrm>
          <a:off x="9677400" y="12563475"/>
          <a:ext cx="4505325" cy="3905250"/>
        </a:xfrm>
        <a:custGeom>
          <a:pathLst>
            <a:path h="410" w="473">
              <a:moveTo>
                <a:pt x="224" y="0"/>
              </a:moveTo>
              <a:cubicBezTo>
                <a:pt x="348" y="28"/>
                <a:pt x="473" y="57"/>
                <a:pt x="436" y="125"/>
              </a:cubicBezTo>
              <a:cubicBezTo>
                <a:pt x="399" y="193"/>
                <a:pt x="199" y="301"/>
                <a:pt x="0" y="410"/>
              </a:cubicBezTo>
            </a:path>
          </a:pathLst>
        </a:cu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257175</xdr:colOff>
      <xdr:row>88</xdr:row>
      <xdr:rowOff>38100</xdr:rowOff>
    </xdr:from>
    <xdr:to>
      <xdr:col>42</xdr:col>
      <xdr:colOff>276225</xdr:colOff>
      <xdr:row>97</xdr:row>
      <xdr:rowOff>19050</xdr:rowOff>
    </xdr:to>
    <xdr:sp>
      <xdr:nvSpPr>
        <xdr:cNvPr id="1288" name="Line 261"/>
        <xdr:cNvSpPr>
          <a:spLocks/>
        </xdr:cNvSpPr>
      </xdr:nvSpPr>
      <xdr:spPr>
        <a:xfrm>
          <a:off x="9725025" y="16592550"/>
          <a:ext cx="4171950" cy="1743075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209550</xdr:colOff>
      <xdr:row>100</xdr:row>
      <xdr:rowOff>180975</xdr:rowOff>
    </xdr:from>
    <xdr:to>
      <xdr:col>48</xdr:col>
      <xdr:colOff>19050</xdr:colOff>
      <xdr:row>103</xdr:row>
      <xdr:rowOff>133350</xdr:rowOff>
    </xdr:to>
    <xdr:sp>
      <xdr:nvSpPr>
        <xdr:cNvPr id="1289" name="AutoShape 262"/>
        <xdr:cNvSpPr>
          <a:spLocks/>
        </xdr:cNvSpPr>
      </xdr:nvSpPr>
      <xdr:spPr>
        <a:xfrm>
          <a:off x="10306050" y="19097625"/>
          <a:ext cx="5219700" cy="476250"/>
        </a:xfrm>
        <a:custGeom>
          <a:pathLst>
            <a:path h="50" w="548">
              <a:moveTo>
                <a:pt x="548" y="0"/>
              </a:moveTo>
              <a:cubicBezTo>
                <a:pt x="477" y="15"/>
                <a:pt x="406" y="30"/>
                <a:pt x="315" y="38"/>
              </a:cubicBezTo>
              <a:cubicBezTo>
                <a:pt x="224" y="46"/>
                <a:pt x="112" y="48"/>
                <a:pt x="0" y="50"/>
              </a:cubicBezTo>
            </a:path>
          </a:pathLst>
        </a:cu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247650</xdr:colOff>
      <xdr:row>104</xdr:row>
      <xdr:rowOff>152400</xdr:rowOff>
    </xdr:from>
    <xdr:to>
      <xdr:col>33</xdr:col>
      <xdr:colOff>171450</xdr:colOff>
      <xdr:row>105</xdr:row>
      <xdr:rowOff>133350</xdr:rowOff>
    </xdr:to>
    <xdr:sp>
      <xdr:nvSpPr>
        <xdr:cNvPr id="1290" name="AutoShape 263"/>
        <xdr:cNvSpPr>
          <a:spLocks/>
        </xdr:cNvSpPr>
      </xdr:nvSpPr>
      <xdr:spPr>
        <a:xfrm>
          <a:off x="10344150" y="19754850"/>
          <a:ext cx="552450" cy="142875"/>
        </a:xfrm>
        <a:custGeom>
          <a:pathLst>
            <a:path h="15" w="58">
              <a:moveTo>
                <a:pt x="0" y="15"/>
              </a:moveTo>
              <a:cubicBezTo>
                <a:pt x="7" y="7"/>
                <a:pt x="14" y="0"/>
                <a:pt x="24" y="0"/>
              </a:cubicBezTo>
              <a:cubicBezTo>
                <a:pt x="34" y="0"/>
                <a:pt x="53" y="11"/>
                <a:pt x="58" y="13"/>
              </a:cubicBezTo>
            </a:path>
          </a:pathLst>
        </a:cu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108</xdr:row>
      <xdr:rowOff>123825</xdr:rowOff>
    </xdr:from>
    <xdr:to>
      <xdr:col>39</xdr:col>
      <xdr:colOff>200025</xdr:colOff>
      <xdr:row>129</xdr:row>
      <xdr:rowOff>66675</xdr:rowOff>
    </xdr:to>
    <xdr:sp>
      <xdr:nvSpPr>
        <xdr:cNvPr id="1291" name="AutoShape 264"/>
        <xdr:cNvSpPr>
          <a:spLocks/>
        </xdr:cNvSpPr>
      </xdr:nvSpPr>
      <xdr:spPr>
        <a:xfrm>
          <a:off x="11039475" y="20373975"/>
          <a:ext cx="1771650" cy="3343275"/>
        </a:xfrm>
        <a:custGeom>
          <a:pathLst>
            <a:path h="351" w="186">
              <a:moveTo>
                <a:pt x="9" y="0"/>
              </a:moveTo>
              <a:cubicBezTo>
                <a:pt x="97" y="1"/>
                <a:pt x="186" y="2"/>
                <a:pt x="185" y="60"/>
              </a:cubicBezTo>
              <a:cubicBezTo>
                <a:pt x="184" y="118"/>
                <a:pt x="92" y="234"/>
                <a:pt x="0" y="351"/>
              </a:cubicBezTo>
            </a:path>
          </a:pathLst>
        </a:cu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</xdr:colOff>
      <xdr:row>141</xdr:row>
      <xdr:rowOff>76200</xdr:rowOff>
    </xdr:from>
    <xdr:to>
      <xdr:col>47</xdr:col>
      <xdr:colOff>9525</xdr:colOff>
      <xdr:row>147</xdr:row>
      <xdr:rowOff>0</xdr:rowOff>
    </xdr:to>
    <xdr:sp>
      <xdr:nvSpPr>
        <xdr:cNvPr id="1292" name="Line 265"/>
        <xdr:cNvSpPr>
          <a:spLocks/>
        </xdr:cNvSpPr>
      </xdr:nvSpPr>
      <xdr:spPr>
        <a:xfrm flipV="1">
          <a:off x="15201900" y="25746075"/>
          <a:ext cx="0" cy="89535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147</xdr:row>
      <xdr:rowOff>0</xdr:rowOff>
    </xdr:from>
    <xdr:to>
      <xdr:col>47</xdr:col>
      <xdr:colOff>19050</xdr:colOff>
      <xdr:row>150</xdr:row>
      <xdr:rowOff>9525</xdr:rowOff>
    </xdr:to>
    <xdr:sp>
      <xdr:nvSpPr>
        <xdr:cNvPr id="1293" name="Line 266"/>
        <xdr:cNvSpPr>
          <a:spLocks/>
        </xdr:cNvSpPr>
      </xdr:nvSpPr>
      <xdr:spPr>
        <a:xfrm flipH="1">
          <a:off x="14716125" y="26641425"/>
          <a:ext cx="495300" cy="49530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19050</xdr:colOff>
      <xdr:row>147</xdr:row>
      <xdr:rowOff>9525</xdr:rowOff>
    </xdr:from>
    <xdr:to>
      <xdr:col>49</xdr:col>
      <xdr:colOff>152400</xdr:colOff>
      <xdr:row>147</xdr:row>
      <xdr:rowOff>9525</xdr:rowOff>
    </xdr:to>
    <xdr:sp>
      <xdr:nvSpPr>
        <xdr:cNvPr id="1294" name="Line 267"/>
        <xdr:cNvSpPr>
          <a:spLocks/>
        </xdr:cNvSpPr>
      </xdr:nvSpPr>
      <xdr:spPr>
        <a:xfrm flipV="1">
          <a:off x="15211425" y="26650950"/>
          <a:ext cx="762000" cy="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228600</xdr:colOff>
      <xdr:row>131</xdr:row>
      <xdr:rowOff>38100</xdr:rowOff>
    </xdr:from>
    <xdr:to>
      <xdr:col>48</xdr:col>
      <xdr:colOff>19050</xdr:colOff>
      <xdr:row>143</xdr:row>
      <xdr:rowOff>38100</xdr:rowOff>
    </xdr:to>
    <xdr:sp>
      <xdr:nvSpPr>
        <xdr:cNvPr id="1295" name="AutoShape 268"/>
        <xdr:cNvSpPr>
          <a:spLocks/>
        </xdr:cNvSpPr>
      </xdr:nvSpPr>
      <xdr:spPr>
        <a:xfrm>
          <a:off x="11268075" y="24050625"/>
          <a:ext cx="4257675" cy="1981200"/>
        </a:xfrm>
        <a:custGeom>
          <a:pathLst>
            <a:path h="208" w="447">
              <a:moveTo>
                <a:pt x="0" y="0"/>
              </a:moveTo>
              <a:cubicBezTo>
                <a:pt x="149" y="29"/>
                <a:pt x="299" y="58"/>
                <a:pt x="373" y="93"/>
              </a:cubicBezTo>
              <a:cubicBezTo>
                <a:pt x="447" y="128"/>
                <a:pt x="445" y="168"/>
                <a:pt x="443" y="208"/>
              </a:cubicBezTo>
            </a:path>
          </a:pathLst>
        </a:cu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9525</xdr:colOff>
      <xdr:row>144</xdr:row>
      <xdr:rowOff>0</xdr:rowOff>
    </xdr:from>
    <xdr:to>
      <xdr:col>50</xdr:col>
      <xdr:colOff>142875</xdr:colOff>
      <xdr:row>144</xdr:row>
      <xdr:rowOff>0</xdr:rowOff>
    </xdr:to>
    <xdr:sp>
      <xdr:nvSpPr>
        <xdr:cNvPr id="1296" name="Line 269"/>
        <xdr:cNvSpPr>
          <a:spLocks/>
        </xdr:cNvSpPr>
      </xdr:nvSpPr>
      <xdr:spPr>
        <a:xfrm>
          <a:off x="15516225" y="26155650"/>
          <a:ext cx="762000" cy="0"/>
        </a:xfrm>
        <a:prstGeom prst="line">
          <a:avLst/>
        </a:pr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160</xdr:row>
      <xdr:rowOff>66675</xdr:rowOff>
    </xdr:from>
    <xdr:to>
      <xdr:col>36</xdr:col>
      <xdr:colOff>9525</xdr:colOff>
      <xdr:row>165</xdr:row>
      <xdr:rowOff>152400</xdr:rowOff>
    </xdr:to>
    <xdr:sp>
      <xdr:nvSpPr>
        <xdr:cNvPr id="1297" name="Line 270"/>
        <xdr:cNvSpPr>
          <a:spLocks/>
        </xdr:cNvSpPr>
      </xdr:nvSpPr>
      <xdr:spPr>
        <a:xfrm flipV="1">
          <a:off x="11677650" y="28813125"/>
          <a:ext cx="0" cy="89535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165</xdr:row>
      <xdr:rowOff>152400</xdr:rowOff>
    </xdr:from>
    <xdr:to>
      <xdr:col>36</xdr:col>
      <xdr:colOff>19050</xdr:colOff>
      <xdr:row>169</xdr:row>
      <xdr:rowOff>0</xdr:rowOff>
    </xdr:to>
    <xdr:sp>
      <xdr:nvSpPr>
        <xdr:cNvPr id="1298" name="Line 271"/>
        <xdr:cNvSpPr>
          <a:spLocks/>
        </xdr:cNvSpPr>
      </xdr:nvSpPr>
      <xdr:spPr>
        <a:xfrm flipH="1">
          <a:off x="11191875" y="29708475"/>
          <a:ext cx="495300" cy="49530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19050</xdr:colOff>
      <xdr:row>166</xdr:row>
      <xdr:rowOff>0</xdr:rowOff>
    </xdr:from>
    <xdr:to>
      <xdr:col>38</xdr:col>
      <xdr:colOff>152400</xdr:colOff>
      <xdr:row>166</xdr:row>
      <xdr:rowOff>0</xdr:rowOff>
    </xdr:to>
    <xdr:sp>
      <xdr:nvSpPr>
        <xdr:cNvPr id="1299" name="Line 272"/>
        <xdr:cNvSpPr>
          <a:spLocks/>
        </xdr:cNvSpPr>
      </xdr:nvSpPr>
      <xdr:spPr>
        <a:xfrm flipV="1">
          <a:off x="11687175" y="29718000"/>
          <a:ext cx="762000" cy="0"/>
        </a:xfrm>
        <a:prstGeom prst="line">
          <a:avLst/>
        </a:prstGeom>
        <a:noFill/>
        <a:ln w="9525" cmpd="sng">
          <a:solidFill>
            <a:srgbClr val="666699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200025</xdr:colOff>
      <xdr:row>148</xdr:row>
      <xdr:rowOff>38100</xdr:rowOff>
    </xdr:from>
    <xdr:to>
      <xdr:col>51</xdr:col>
      <xdr:colOff>295275</xdr:colOff>
      <xdr:row>167</xdr:row>
      <xdr:rowOff>76200</xdr:rowOff>
    </xdr:to>
    <xdr:sp>
      <xdr:nvSpPr>
        <xdr:cNvPr id="1300" name="AutoShape 273"/>
        <xdr:cNvSpPr>
          <a:spLocks/>
        </xdr:cNvSpPr>
      </xdr:nvSpPr>
      <xdr:spPr>
        <a:xfrm>
          <a:off x="12182475" y="26841450"/>
          <a:ext cx="4562475" cy="3114675"/>
        </a:xfrm>
        <a:custGeom>
          <a:pathLst>
            <a:path h="327" w="479">
              <a:moveTo>
                <a:pt x="479" y="0"/>
              </a:moveTo>
              <a:cubicBezTo>
                <a:pt x="471" y="110"/>
                <a:pt x="463" y="221"/>
                <a:pt x="383" y="274"/>
              </a:cubicBezTo>
              <a:cubicBezTo>
                <a:pt x="303" y="327"/>
                <a:pt x="151" y="324"/>
                <a:pt x="0" y="321"/>
              </a:cubicBezTo>
            </a:path>
          </a:pathLst>
        </a:custGeom>
        <a:noFill/>
        <a:ln w="9525" cmpd="sng">
          <a:solidFill>
            <a:srgbClr val="96969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9525</xdr:colOff>
      <xdr:row>10</xdr:row>
      <xdr:rowOff>66675</xdr:rowOff>
    </xdr:from>
    <xdr:to>
      <xdr:col>33</xdr:col>
      <xdr:colOff>228600</xdr:colOff>
      <xdr:row>21</xdr:row>
      <xdr:rowOff>9525</xdr:rowOff>
    </xdr:to>
    <xdr:sp>
      <xdr:nvSpPr>
        <xdr:cNvPr id="1301" name="Line 278"/>
        <xdr:cNvSpPr>
          <a:spLocks/>
        </xdr:cNvSpPr>
      </xdr:nvSpPr>
      <xdr:spPr>
        <a:xfrm>
          <a:off x="10106025" y="2000250"/>
          <a:ext cx="847725" cy="1914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13</xdr:row>
      <xdr:rowOff>85725</xdr:rowOff>
    </xdr:from>
    <xdr:to>
      <xdr:col>11</xdr:col>
      <xdr:colOff>38100</xdr:colOff>
      <xdr:row>20</xdr:row>
      <xdr:rowOff>76200</xdr:rowOff>
    </xdr:to>
    <xdr:sp>
      <xdr:nvSpPr>
        <xdr:cNvPr id="1302" name="Line 279"/>
        <xdr:cNvSpPr>
          <a:spLocks/>
        </xdr:cNvSpPr>
      </xdr:nvSpPr>
      <xdr:spPr>
        <a:xfrm flipH="1">
          <a:off x="1543050" y="2695575"/>
          <a:ext cx="21907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13</xdr:row>
      <xdr:rowOff>76200</xdr:rowOff>
    </xdr:from>
    <xdr:to>
      <xdr:col>11</xdr:col>
      <xdr:colOff>38100</xdr:colOff>
      <xdr:row>21</xdr:row>
      <xdr:rowOff>9525</xdr:rowOff>
    </xdr:to>
    <xdr:sp>
      <xdr:nvSpPr>
        <xdr:cNvPr id="1303" name="Line 280"/>
        <xdr:cNvSpPr>
          <a:spLocks/>
        </xdr:cNvSpPr>
      </xdr:nvSpPr>
      <xdr:spPr>
        <a:xfrm flipH="1">
          <a:off x="3629025" y="2686050"/>
          <a:ext cx="1047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13</xdr:row>
      <xdr:rowOff>85725</xdr:rowOff>
    </xdr:from>
    <xdr:to>
      <xdr:col>11</xdr:col>
      <xdr:colOff>266700</xdr:colOff>
      <xdr:row>21</xdr:row>
      <xdr:rowOff>0</xdr:rowOff>
    </xdr:to>
    <xdr:sp>
      <xdr:nvSpPr>
        <xdr:cNvPr id="1304" name="Line 281"/>
        <xdr:cNvSpPr>
          <a:spLocks/>
        </xdr:cNvSpPr>
      </xdr:nvSpPr>
      <xdr:spPr>
        <a:xfrm>
          <a:off x="3743325" y="2695575"/>
          <a:ext cx="2190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13</xdr:row>
      <xdr:rowOff>66675</xdr:rowOff>
    </xdr:from>
    <xdr:to>
      <xdr:col>16</xdr:col>
      <xdr:colOff>161925</xdr:colOff>
      <xdr:row>20</xdr:row>
      <xdr:rowOff>76200</xdr:rowOff>
    </xdr:to>
    <xdr:sp>
      <xdr:nvSpPr>
        <xdr:cNvPr id="1305" name="Line 282"/>
        <xdr:cNvSpPr>
          <a:spLocks/>
        </xdr:cNvSpPr>
      </xdr:nvSpPr>
      <xdr:spPr>
        <a:xfrm>
          <a:off x="3743325" y="2676525"/>
          <a:ext cx="18002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219075</xdr:colOff>
      <xdr:row>60</xdr:row>
      <xdr:rowOff>190500</xdr:rowOff>
    </xdr:from>
    <xdr:to>
      <xdr:col>23</xdr:col>
      <xdr:colOff>180975</xdr:colOff>
      <xdr:row>60</xdr:row>
      <xdr:rowOff>190500</xdr:rowOff>
    </xdr:to>
    <xdr:sp>
      <xdr:nvSpPr>
        <xdr:cNvPr id="1306" name="Line 283"/>
        <xdr:cNvSpPr>
          <a:spLocks/>
        </xdr:cNvSpPr>
      </xdr:nvSpPr>
      <xdr:spPr>
        <a:xfrm flipH="1">
          <a:off x="7486650" y="114204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51</xdr:row>
      <xdr:rowOff>123825</xdr:rowOff>
    </xdr:from>
    <xdr:to>
      <xdr:col>13</xdr:col>
      <xdr:colOff>276225</xdr:colOff>
      <xdr:row>51</xdr:row>
      <xdr:rowOff>123825</xdr:rowOff>
    </xdr:to>
    <xdr:sp>
      <xdr:nvSpPr>
        <xdr:cNvPr id="1307" name="Line 284"/>
        <xdr:cNvSpPr>
          <a:spLocks/>
        </xdr:cNvSpPr>
      </xdr:nvSpPr>
      <xdr:spPr>
        <a:xfrm flipH="1">
          <a:off x="4381500" y="95535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72</xdr:row>
      <xdr:rowOff>142875</xdr:rowOff>
    </xdr:from>
    <xdr:to>
      <xdr:col>24</xdr:col>
      <xdr:colOff>0</xdr:colOff>
      <xdr:row>86</xdr:row>
      <xdr:rowOff>19050</xdr:rowOff>
    </xdr:to>
    <xdr:sp>
      <xdr:nvSpPr>
        <xdr:cNvPr id="1308" name="AutoShape 286"/>
        <xdr:cNvSpPr>
          <a:spLocks/>
        </xdr:cNvSpPr>
      </xdr:nvSpPr>
      <xdr:spPr>
        <a:xfrm>
          <a:off x="2019300" y="13773150"/>
          <a:ext cx="5876925" cy="2400300"/>
        </a:xfrm>
        <a:custGeom>
          <a:pathLst>
            <a:path h="252" w="640">
              <a:moveTo>
                <a:pt x="0" y="0"/>
              </a:moveTo>
              <a:cubicBezTo>
                <a:pt x="117" y="120"/>
                <a:pt x="235" y="240"/>
                <a:pt x="342" y="246"/>
              </a:cubicBezTo>
              <a:cubicBezTo>
                <a:pt x="449" y="252"/>
                <a:pt x="544" y="143"/>
                <a:pt x="640" y="34"/>
              </a:cubicBezTo>
            </a:path>
          </a:pathLst>
        </a:cu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95</xdr:row>
      <xdr:rowOff>190500</xdr:rowOff>
    </xdr:from>
    <xdr:to>
      <xdr:col>27</xdr:col>
      <xdr:colOff>66675</xdr:colOff>
      <xdr:row>98</xdr:row>
      <xdr:rowOff>0</xdr:rowOff>
    </xdr:to>
    <xdr:sp>
      <xdr:nvSpPr>
        <xdr:cNvPr id="1309" name="AutoShape 289"/>
        <xdr:cNvSpPr>
          <a:spLocks/>
        </xdr:cNvSpPr>
      </xdr:nvSpPr>
      <xdr:spPr>
        <a:xfrm>
          <a:off x="3181350" y="18107025"/>
          <a:ext cx="5724525" cy="409575"/>
        </a:xfrm>
        <a:custGeom>
          <a:pathLst>
            <a:path h="43" w="601">
              <a:moveTo>
                <a:pt x="0" y="0"/>
              </a:moveTo>
              <a:cubicBezTo>
                <a:pt x="112" y="21"/>
                <a:pt x="225" y="43"/>
                <a:pt x="325" y="43"/>
              </a:cubicBezTo>
              <a:cubicBezTo>
                <a:pt x="425" y="43"/>
                <a:pt x="513" y="21"/>
                <a:pt x="601" y="0"/>
              </a:cubicBezTo>
            </a:path>
          </a:pathLst>
        </a:cu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119</xdr:row>
      <xdr:rowOff>19050</xdr:rowOff>
    </xdr:from>
    <xdr:to>
      <xdr:col>32</xdr:col>
      <xdr:colOff>28575</xdr:colOff>
      <xdr:row>121</xdr:row>
      <xdr:rowOff>85725</xdr:rowOff>
    </xdr:to>
    <xdr:sp>
      <xdr:nvSpPr>
        <xdr:cNvPr id="1310" name="AutoShape 290"/>
        <xdr:cNvSpPr>
          <a:spLocks/>
        </xdr:cNvSpPr>
      </xdr:nvSpPr>
      <xdr:spPr>
        <a:xfrm>
          <a:off x="5362575" y="22050375"/>
          <a:ext cx="5076825" cy="390525"/>
        </a:xfrm>
        <a:custGeom>
          <a:pathLst>
            <a:path h="41" w="533">
              <a:moveTo>
                <a:pt x="0" y="0"/>
              </a:moveTo>
              <a:cubicBezTo>
                <a:pt x="135" y="18"/>
                <a:pt x="271" y="37"/>
                <a:pt x="360" y="39"/>
              </a:cubicBezTo>
              <a:cubicBezTo>
                <a:pt x="449" y="41"/>
                <a:pt x="491" y="28"/>
                <a:pt x="533" y="15"/>
              </a:cubicBezTo>
            </a:path>
          </a:pathLst>
        </a:cu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136</xdr:row>
      <xdr:rowOff>123825</xdr:rowOff>
    </xdr:from>
    <xdr:to>
      <xdr:col>25</xdr:col>
      <xdr:colOff>295275</xdr:colOff>
      <xdr:row>138</xdr:row>
      <xdr:rowOff>133350</xdr:rowOff>
    </xdr:to>
    <xdr:sp>
      <xdr:nvSpPr>
        <xdr:cNvPr id="1311" name="AutoShape 291"/>
        <xdr:cNvSpPr>
          <a:spLocks/>
        </xdr:cNvSpPr>
      </xdr:nvSpPr>
      <xdr:spPr>
        <a:xfrm>
          <a:off x="2590800" y="24984075"/>
          <a:ext cx="5915025" cy="333375"/>
        </a:xfrm>
        <a:custGeom>
          <a:pathLst>
            <a:path h="35" w="621">
              <a:moveTo>
                <a:pt x="0" y="0"/>
              </a:moveTo>
              <a:cubicBezTo>
                <a:pt x="161" y="16"/>
                <a:pt x="322" y="33"/>
                <a:pt x="425" y="34"/>
              </a:cubicBezTo>
              <a:cubicBezTo>
                <a:pt x="528" y="35"/>
                <a:pt x="574" y="20"/>
                <a:pt x="621" y="5"/>
              </a:cubicBezTo>
            </a:path>
          </a:pathLst>
        </a:custGeom>
        <a:noFill/>
        <a:ln w="190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114300</xdr:colOff>
      <xdr:row>3</xdr:row>
      <xdr:rowOff>85725</xdr:rowOff>
    </xdr:from>
    <xdr:to>
      <xdr:col>72</xdr:col>
      <xdr:colOff>295275</xdr:colOff>
      <xdr:row>3</xdr:row>
      <xdr:rowOff>85725</xdr:rowOff>
    </xdr:to>
    <xdr:sp>
      <xdr:nvSpPr>
        <xdr:cNvPr id="1312" name="Line 292"/>
        <xdr:cNvSpPr>
          <a:spLocks/>
        </xdr:cNvSpPr>
      </xdr:nvSpPr>
      <xdr:spPr>
        <a:xfrm>
          <a:off x="23164800" y="61912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114300</xdr:colOff>
      <xdr:row>4</xdr:row>
      <xdr:rowOff>85725</xdr:rowOff>
    </xdr:from>
    <xdr:to>
      <xdr:col>72</xdr:col>
      <xdr:colOff>266700</xdr:colOff>
      <xdr:row>4</xdr:row>
      <xdr:rowOff>85725</xdr:rowOff>
    </xdr:to>
    <xdr:sp>
      <xdr:nvSpPr>
        <xdr:cNvPr id="1313" name="Line 293"/>
        <xdr:cNvSpPr>
          <a:spLocks/>
        </xdr:cNvSpPr>
      </xdr:nvSpPr>
      <xdr:spPr>
        <a:xfrm>
          <a:off x="23164800" y="78105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5</xdr:row>
      <xdr:rowOff>95250</xdr:rowOff>
    </xdr:from>
    <xdr:to>
      <xdr:col>72</xdr:col>
      <xdr:colOff>266700</xdr:colOff>
      <xdr:row>5</xdr:row>
      <xdr:rowOff>95250</xdr:rowOff>
    </xdr:to>
    <xdr:sp>
      <xdr:nvSpPr>
        <xdr:cNvPr id="1314" name="Line 294"/>
        <xdr:cNvSpPr>
          <a:spLocks/>
        </xdr:cNvSpPr>
      </xdr:nvSpPr>
      <xdr:spPr>
        <a:xfrm>
          <a:off x="23145750" y="9525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104775</xdr:colOff>
      <xdr:row>6</xdr:row>
      <xdr:rowOff>85725</xdr:rowOff>
    </xdr:from>
    <xdr:to>
      <xdr:col>72</xdr:col>
      <xdr:colOff>276225</xdr:colOff>
      <xdr:row>6</xdr:row>
      <xdr:rowOff>85725</xdr:rowOff>
    </xdr:to>
    <xdr:sp>
      <xdr:nvSpPr>
        <xdr:cNvPr id="1315" name="Line 295"/>
        <xdr:cNvSpPr>
          <a:spLocks/>
        </xdr:cNvSpPr>
      </xdr:nvSpPr>
      <xdr:spPr>
        <a:xfrm>
          <a:off x="23155275" y="1104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7</xdr:row>
      <xdr:rowOff>85725</xdr:rowOff>
    </xdr:from>
    <xdr:to>
      <xdr:col>72</xdr:col>
      <xdr:colOff>257175</xdr:colOff>
      <xdr:row>7</xdr:row>
      <xdr:rowOff>85725</xdr:rowOff>
    </xdr:to>
    <xdr:sp>
      <xdr:nvSpPr>
        <xdr:cNvPr id="1316" name="Line 296"/>
        <xdr:cNvSpPr>
          <a:spLocks/>
        </xdr:cNvSpPr>
      </xdr:nvSpPr>
      <xdr:spPr>
        <a:xfrm>
          <a:off x="23145750" y="126682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238125</xdr:colOff>
      <xdr:row>22</xdr:row>
      <xdr:rowOff>152400</xdr:rowOff>
    </xdr:from>
    <xdr:to>
      <xdr:col>51</xdr:col>
      <xdr:colOff>238125</xdr:colOff>
      <xdr:row>27</xdr:row>
      <xdr:rowOff>161925</xdr:rowOff>
    </xdr:to>
    <xdr:sp>
      <xdr:nvSpPr>
        <xdr:cNvPr id="1317" name="Line 297"/>
        <xdr:cNvSpPr>
          <a:spLocks/>
        </xdr:cNvSpPr>
      </xdr:nvSpPr>
      <xdr:spPr>
        <a:xfrm>
          <a:off x="16687800" y="4219575"/>
          <a:ext cx="0" cy="971550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" name="Line 390"/>
        <xdr:cNvSpPr>
          <a:spLocks/>
        </xdr:cNvSpPr>
      </xdr:nvSpPr>
      <xdr:spPr>
        <a:xfrm flipH="1">
          <a:off x="12801600" y="0"/>
          <a:ext cx="67151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2" name="Line 391"/>
        <xdr:cNvSpPr>
          <a:spLocks/>
        </xdr:cNvSpPr>
      </xdr:nvSpPr>
      <xdr:spPr>
        <a:xfrm>
          <a:off x="19545300" y="0"/>
          <a:ext cx="971550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28575</xdr:colOff>
      <xdr:row>0</xdr:row>
      <xdr:rowOff>0</xdr:rowOff>
    </xdr:from>
    <xdr:to>
      <xdr:col>36</xdr:col>
      <xdr:colOff>285750</xdr:colOff>
      <xdr:row>0</xdr:row>
      <xdr:rowOff>0</xdr:rowOff>
    </xdr:to>
    <xdr:sp>
      <xdr:nvSpPr>
        <xdr:cNvPr id="3" name="Line 392"/>
        <xdr:cNvSpPr>
          <a:spLocks/>
        </xdr:cNvSpPr>
      </xdr:nvSpPr>
      <xdr:spPr>
        <a:xfrm>
          <a:off x="12830175" y="0"/>
          <a:ext cx="94011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4" name="Line 393"/>
        <xdr:cNvSpPr>
          <a:spLocks/>
        </xdr:cNvSpPr>
      </xdr:nvSpPr>
      <xdr:spPr>
        <a:xfrm flipH="1">
          <a:off x="22555200" y="0"/>
          <a:ext cx="67151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19050</xdr:colOff>
      <xdr:row>0</xdr:row>
      <xdr:rowOff>0</xdr:rowOff>
    </xdr:from>
    <xdr:to>
      <xdr:col>48</xdr:col>
      <xdr:colOff>19050</xdr:colOff>
      <xdr:row>0</xdr:row>
      <xdr:rowOff>0</xdr:rowOff>
    </xdr:to>
    <xdr:sp>
      <xdr:nvSpPr>
        <xdr:cNvPr id="5" name="Line 394"/>
        <xdr:cNvSpPr>
          <a:spLocks/>
        </xdr:cNvSpPr>
      </xdr:nvSpPr>
      <xdr:spPr>
        <a:xfrm>
          <a:off x="2927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6" name="Line 395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7" name="Line 396"/>
        <xdr:cNvSpPr>
          <a:spLocks/>
        </xdr:cNvSpPr>
      </xdr:nvSpPr>
      <xdr:spPr>
        <a:xfrm>
          <a:off x="1280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285750</xdr:colOff>
      <xdr:row>0</xdr:row>
      <xdr:rowOff>0</xdr:rowOff>
    </xdr:from>
    <xdr:to>
      <xdr:col>36</xdr:col>
      <xdr:colOff>304800</xdr:colOff>
      <xdr:row>0</xdr:row>
      <xdr:rowOff>0</xdr:rowOff>
    </xdr:to>
    <xdr:sp>
      <xdr:nvSpPr>
        <xdr:cNvPr id="8" name="Line 397"/>
        <xdr:cNvSpPr>
          <a:spLocks/>
        </xdr:cNvSpPr>
      </xdr:nvSpPr>
      <xdr:spPr>
        <a:xfrm>
          <a:off x="12477750" y="0"/>
          <a:ext cx="9772650" cy="0"/>
        </a:xfrm>
        <a:prstGeom prst="line">
          <a:avLst/>
        </a:prstGeom>
        <a:noFill/>
        <a:ln w="952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0</xdr:row>
      <xdr:rowOff>0</xdr:rowOff>
    </xdr:from>
    <xdr:to>
      <xdr:col>21</xdr:col>
      <xdr:colOff>9525</xdr:colOff>
      <xdr:row>0</xdr:row>
      <xdr:rowOff>0</xdr:rowOff>
    </xdr:to>
    <xdr:sp>
      <xdr:nvSpPr>
        <xdr:cNvPr id="9" name="Line 39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0" name="Line 399"/>
        <xdr:cNvSpPr>
          <a:spLocks/>
        </xdr:cNvSpPr>
      </xdr:nvSpPr>
      <xdr:spPr>
        <a:xfrm>
          <a:off x="15240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0</xdr:row>
      <xdr:rowOff>0</xdr:rowOff>
    </xdr:from>
    <xdr:to>
      <xdr:col>28</xdr:col>
      <xdr:colOff>304800</xdr:colOff>
      <xdr:row>0</xdr:row>
      <xdr:rowOff>0</xdr:rowOff>
    </xdr:to>
    <xdr:sp>
      <xdr:nvSpPr>
        <xdr:cNvPr id="11" name="Line 400"/>
        <xdr:cNvSpPr>
          <a:spLocks/>
        </xdr:cNvSpPr>
      </xdr:nvSpPr>
      <xdr:spPr>
        <a:xfrm>
          <a:off x="17373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2" name="Line 401"/>
        <xdr:cNvSpPr>
          <a:spLocks/>
        </xdr:cNvSpPr>
      </xdr:nvSpPr>
      <xdr:spPr>
        <a:xfrm>
          <a:off x="20116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9525</xdr:colOff>
      <xdr:row>0</xdr:row>
      <xdr:rowOff>0</xdr:rowOff>
    </xdr:from>
    <xdr:to>
      <xdr:col>48</xdr:col>
      <xdr:colOff>28575</xdr:colOff>
      <xdr:row>0</xdr:row>
      <xdr:rowOff>0</xdr:rowOff>
    </xdr:to>
    <xdr:sp>
      <xdr:nvSpPr>
        <xdr:cNvPr id="13" name="Line 402"/>
        <xdr:cNvSpPr>
          <a:spLocks/>
        </xdr:cNvSpPr>
      </xdr:nvSpPr>
      <xdr:spPr>
        <a:xfrm flipV="1">
          <a:off x="22564725" y="0"/>
          <a:ext cx="6724650" cy="0"/>
        </a:xfrm>
        <a:prstGeom prst="line">
          <a:avLst/>
        </a:prstGeom>
        <a:noFill/>
        <a:ln w="9525" cmpd="sng">
          <a:solidFill>
            <a:srgbClr val="CC99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0</xdr:row>
      <xdr:rowOff>0</xdr:rowOff>
    </xdr:from>
    <xdr:to>
      <xdr:col>42</xdr:col>
      <xdr:colOff>152400</xdr:colOff>
      <xdr:row>0</xdr:row>
      <xdr:rowOff>0</xdr:rowOff>
    </xdr:to>
    <xdr:sp>
      <xdr:nvSpPr>
        <xdr:cNvPr id="14" name="Line 403"/>
        <xdr:cNvSpPr>
          <a:spLocks/>
        </xdr:cNvSpPr>
      </xdr:nvSpPr>
      <xdr:spPr>
        <a:xfrm>
          <a:off x="2575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200025</xdr:colOff>
      <xdr:row>0</xdr:row>
      <xdr:rowOff>0</xdr:rowOff>
    </xdr:from>
    <xdr:to>
      <xdr:col>39</xdr:col>
      <xdr:colOff>200025</xdr:colOff>
      <xdr:row>0</xdr:row>
      <xdr:rowOff>0</xdr:rowOff>
    </xdr:to>
    <xdr:sp>
      <xdr:nvSpPr>
        <xdr:cNvPr id="15" name="Line 404"/>
        <xdr:cNvSpPr>
          <a:spLocks/>
        </xdr:cNvSpPr>
      </xdr:nvSpPr>
      <xdr:spPr>
        <a:xfrm flipH="1">
          <a:off x="23974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85725</xdr:colOff>
      <xdr:row>0</xdr:row>
      <xdr:rowOff>0</xdr:rowOff>
    </xdr:from>
    <xdr:to>
      <xdr:col>45</xdr:col>
      <xdr:colOff>85725</xdr:colOff>
      <xdr:row>0</xdr:row>
      <xdr:rowOff>0</xdr:rowOff>
    </xdr:to>
    <xdr:sp>
      <xdr:nvSpPr>
        <xdr:cNvPr id="16" name="Line 405"/>
        <xdr:cNvSpPr>
          <a:spLocks/>
        </xdr:cNvSpPr>
      </xdr:nvSpPr>
      <xdr:spPr>
        <a:xfrm flipH="1">
          <a:off x="2751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0</xdr:row>
      <xdr:rowOff>0</xdr:rowOff>
    </xdr:from>
    <xdr:to>
      <xdr:col>39</xdr:col>
      <xdr:colOff>190500</xdr:colOff>
      <xdr:row>0</xdr:row>
      <xdr:rowOff>0</xdr:rowOff>
    </xdr:to>
    <xdr:sp>
      <xdr:nvSpPr>
        <xdr:cNvPr id="17" name="Line 406"/>
        <xdr:cNvSpPr>
          <a:spLocks/>
        </xdr:cNvSpPr>
      </xdr:nvSpPr>
      <xdr:spPr>
        <a:xfrm flipH="1">
          <a:off x="14249400" y="0"/>
          <a:ext cx="971550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0</xdr:row>
      <xdr:rowOff>0</xdr:rowOff>
    </xdr:from>
    <xdr:to>
      <xdr:col>42</xdr:col>
      <xdr:colOff>161925</xdr:colOff>
      <xdr:row>0</xdr:row>
      <xdr:rowOff>0</xdr:rowOff>
    </xdr:to>
    <xdr:sp>
      <xdr:nvSpPr>
        <xdr:cNvPr id="18" name="Line 407"/>
        <xdr:cNvSpPr>
          <a:spLocks/>
        </xdr:cNvSpPr>
      </xdr:nvSpPr>
      <xdr:spPr>
        <a:xfrm flipH="1">
          <a:off x="16011525" y="0"/>
          <a:ext cx="9753600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85725</xdr:colOff>
      <xdr:row>0</xdr:row>
      <xdr:rowOff>0</xdr:rowOff>
    </xdr:from>
    <xdr:to>
      <xdr:col>45</xdr:col>
      <xdr:colOff>76200</xdr:colOff>
      <xdr:row>0</xdr:row>
      <xdr:rowOff>0</xdr:rowOff>
    </xdr:to>
    <xdr:sp>
      <xdr:nvSpPr>
        <xdr:cNvPr id="19" name="Line 408"/>
        <xdr:cNvSpPr>
          <a:spLocks/>
        </xdr:cNvSpPr>
      </xdr:nvSpPr>
      <xdr:spPr>
        <a:xfrm flipH="1">
          <a:off x="17764125" y="0"/>
          <a:ext cx="9744075" cy="0"/>
        </a:xfrm>
        <a:prstGeom prst="lin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0" name="Line 409"/>
        <xdr:cNvSpPr>
          <a:spLocks/>
        </xdr:cNvSpPr>
      </xdr:nvSpPr>
      <xdr:spPr>
        <a:xfrm>
          <a:off x="19507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21" name="Line 410"/>
        <xdr:cNvSpPr>
          <a:spLocks/>
        </xdr:cNvSpPr>
      </xdr:nvSpPr>
      <xdr:spPr>
        <a:xfrm flipV="1">
          <a:off x="15249525" y="0"/>
          <a:ext cx="67056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22" name="Line 411"/>
        <xdr:cNvSpPr>
          <a:spLocks/>
        </xdr:cNvSpPr>
      </xdr:nvSpPr>
      <xdr:spPr>
        <a:xfrm flipV="1">
          <a:off x="17373600" y="0"/>
          <a:ext cx="7019925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3" name="Line 412"/>
        <xdr:cNvSpPr>
          <a:spLocks/>
        </xdr:cNvSpPr>
      </xdr:nvSpPr>
      <xdr:spPr>
        <a:xfrm flipV="1">
          <a:off x="20116800" y="0"/>
          <a:ext cx="670560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66675</xdr:colOff>
      <xdr:row>0</xdr:row>
      <xdr:rowOff>0</xdr:rowOff>
    </xdr:from>
    <xdr:to>
      <xdr:col>29</xdr:col>
      <xdr:colOff>66675</xdr:colOff>
      <xdr:row>0</xdr:row>
      <xdr:rowOff>0</xdr:rowOff>
    </xdr:to>
    <xdr:sp>
      <xdr:nvSpPr>
        <xdr:cNvPr id="24" name="Line 413"/>
        <xdr:cNvSpPr>
          <a:spLocks/>
        </xdr:cNvSpPr>
      </xdr:nvSpPr>
      <xdr:spPr>
        <a:xfrm flipH="1">
          <a:off x="1774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0</xdr:row>
      <xdr:rowOff>0</xdr:rowOff>
    </xdr:from>
    <xdr:to>
      <xdr:col>26</xdr:col>
      <xdr:colOff>161925</xdr:colOff>
      <xdr:row>0</xdr:row>
      <xdr:rowOff>0</xdr:rowOff>
    </xdr:to>
    <xdr:sp>
      <xdr:nvSpPr>
        <xdr:cNvPr id="25" name="Line 414"/>
        <xdr:cNvSpPr>
          <a:spLocks/>
        </xdr:cNvSpPr>
      </xdr:nvSpPr>
      <xdr:spPr>
        <a:xfrm flipH="1">
          <a:off x="16011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33</xdr:col>
      <xdr:colOff>9525</xdr:colOff>
      <xdr:row>0</xdr:row>
      <xdr:rowOff>0</xdr:rowOff>
    </xdr:to>
    <xdr:sp>
      <xdr:nvSpPr>
        <xdr:cNvPr id="26" name="Line 415"/>
        <xdr:cNvSpPr>
          <a:spLocks/>
        </xdr:cNvSpPr>
      </xdr:nvSpPr>
      <xdr:spPr>
        <a:xfrm>
          <a:off x="201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19050</xdr:colOff>
      <xdr:row>0</xdr:row>
      <xdr:rowOff>0</xdr:rowOff>
    </xdr:from>
    <xdr:to>
      <xdr:col>48</xdr:col>
      <xdr:colOff>28575</xdr:colOff>
      <xdr:row>0</xdr:row>
      <xdr:rowOff>0</xdr:rowOff>
    </xdr:to>
    <xdr:sp>
      <xdr:nvSpPr>
        <xdr:cNvPr id="27" name="Line 416"/>
        <xdr:cNvSpPr>
          <a:spLocks/>
        </xdr:cNvSpPr>
      </xdr:nvSpPr>
      <xdr:spPr>
        <a:xfrm flipH="1">
          <a:off x="19526250" y="0"/>
          <a:ext cx="9763125" cy="0"/>
        </a:xfrm>
        <a:prstGeom prst="line">
          <a:avLst/>
        </a:prstGeom>
        <a:noFill/>
        <a:ln w="9525" cmpd="sng">
          <a:solidFill>
            <a:srgbClr val="00FF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133350</xdr:colOff>
      <xdr:row>0</xdr:row>
      <xdr:rowOff>0</xdr:rowOff>
    </xdr:from>
    <xdr:to>
      <xdr:col>41</xdr:col>
      <xdr:colOff>133350</xdr:colOff>
      <xdr:row>0</xdr:row>
      <xdr:rowOff>0</xdr:rowOff>
    </xdr:to>
    <xdr:sp>
      <xdr:nvSpPr>
        <xdr:cNvPr id="28" name="Line 417"/>
        <xdr:cNvSpPr>
          <a:spLocks/>
        </xdr:cNvSpPr>
      </xdr:nvSpPr>
      <xdr:spPr>
        <a:xfrm flipH="1">
          <a:off x="2512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123825</xdr:colOff>
      <xdr:row>0</xdr:row>
      <xdr:rowOff>0</xdr:rowOff>
    </xdr:from>
    <xdr:to>
      <xdr:col>37</xdr:col>
      <xdr:colOff>123825</xdr:colOff>
      <xdr:row>0</xdr:row>
      <xdr:rowOff>0</xdr:rowOff>
    </xdr:to>
    <xdr:sp>
      <xdr:nvSpPr>
        <xdr:cNvPr id="29" name="Line 418"/>
        <xdr:cNvSpPr>
          <a:spLocks/>
        </xdr:cNvSpPr>
      </xdr:nvSpPr>
      <xdr:spPr>
        <a:xfrm>
          <a:off x="22679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200025</xdr:colOff>
      <xdr:row>0</xdr:row>
      <xdr:rowOff>0</xdr:rowOff>
    </xdr:from>
    <xdr:to>
      <xdr:col>39</xdr:col>
      <xdr:colOff>209550</xdr:colOff>
      <xdr:row>0</xdr:row>
      <xdr:rowOff>0</xdr:rowOff>
    </xdr:to>
    <xdr:sp>
      <xdr:nvSpPr>
        <xdr:cNvPr id="30" name="Line 419"/>
        <xdr:cNvSpPr>
          <a:spLocks/>
        </xdr:cNvSpPr>
      </xdr:nvSpPr>
      <xdr:spPr>
        <a:xfrm flipH="1">
          <a:off x="14220825" y="0"/>
          <a:ext cx="9763125" cy="0"/>
        </a:xfrm>
        <a:prstGeom prst="line">
          <a:avLst/>
        </a:prstGeom>
        <a:noFill/>
        <a:ln w="9525" cmpd="sng">
          <a:solidFill>
            <a:srgbClr val="00FF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31" name="Line 420"/>
        <xdr:cNvSpPr>
          <a:spLocks/>
        </xdr:cNvSpPr>
      </xdr:nvSpPr>
      <xdr:spPr>
        <a:xfrm flipV="1">
          <a:off x="12801600" y="0"/>
          <a:ext cx="6715125" cy="0"/>
        </a:xfrm>
        <a:prstGeom prst="line">
          <a:avLst/>
        </a:prstGeom>
        <a:noFill/>
        <a:ln w="9525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2" name="Line 421"/>
        <xdr:cNvSpPr>
          <a:spLocks/>
        </xdr:cNvSpPr>
      </xdr:nvSpPr>
      <xdr:spPr>
        <a:xfrm flipV="1">
          <a:off x="15249525" y="0"/>
          <a:ext cx="6696075" cy="0"/>
        </a:xfrm>
        <a:prstGeom prst="line">
          <a:avLst/>
        </a:prstGeom>
        <a:noFill/>
        <a:ln w="9525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209550</xdr:colOff>
      <xdr:row>0</xdr:row>
      <xdr:rowOff>0</xdr:rowOff>
    </xdr:from>
    <xdr:to>
      <xdr:col>23</xdr:col>
      <xdr:colOff>209550</xdr:colOff>
      <xdr:row>0</xdr:row>
      <xdr:rowOff>0</xdr:rowOff>
    </xdr:to>
    <xdr:sp>
      <xdr:nvSpPr>
        <xdr:cNvPr id="33" name="Line 422"/>
        <xdr:cNvSpPr>
          <a:spLocks/>
        </xdr:cNvSpPr>
      </xdr:nvSpPr>
      <xdr:spPr>
        <a:xfrm>
          <a:off x="14230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219075</xdr:colOff>
      <xdr:row>0</xdr:row>
      <xdr:rowOff>0</xdr:rowOff>
    </xdr:from>
    <xdr:to>
      <xdr:col>23</xdr:col>
      <xdr:colOff>219075</xdr:colOff>
      <xdr:row>0</xdr:row>
      <xdr:rowOff>0</xdr:rowOff>
    </xdr:to>
    <xdr:sp>
      <xdr:nvSpPr>
        <xdr:cNvPr id="34" name="Line 423"/>
        <xdr:cNvSpPr>
          <a:spLocks/>
        </xdr:cNvSpPr>
      </xdr:nvSpPr>
      <xdr:spPr>
        <a:xfrm>
          <a:off x="1423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161925</xdr:colOff>
      <xdr:row>0</xdr:row>
      <xdr:rowOff>0</xdr:rowOff>
    </xdr:from>
    <xdr:to>
      <xdr:col>42</xdr:col>
      <xdr:colOff>142875</xdr:colOff>
      <xdr:row>0</xdr:row>
      <xdr:rowOff>0</xdr:rowOff>
    </xdr:to>
    <xdr:sp>
      <xdr:nvSpPr>
        <xdr:cNvPr id="35" name="Line 424"/>
        <xdr:cNvSpPr>
          <a:spLocks/>
        </xdr:cNvSpPr>
      </xdr:nvSpPr>
      <xdr:spPr>
        <a:xfrm>
          <a:off x="16011525" y="0"/>
          <a:ext cx="9734550" cy="0"/>
        </a:xfrm>
        <a:prstGeom prst="line">
          <a:avLst/>
        </a:prstGeom>
        <a:noFill/>
        <a:ln w="9525" cmpd="sng">
          <a:solidFill>
            <a:srgbClr val="00FF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57150</xdr:colOff>
      <xdr:row>0</xdr:row>
      <xdr:rowOff>0</xdr:rowOff>
    </xdr:from>
    <xdr:to>
      <xdr:col>45</xdr:col>
      <xdr:colOff>85725</xdr:colOff>
      <xdr:row>0</xdr:row>
      <xdr:rowOff>0</xdr:rowOff>
    </xdr:to>
    <xdr:sp>
      <xdr:nvSpPr>
        <xdr:cNvPr id="36" name="Line 425"/>
        <xdr:cNvSpPr>
          <a:spLocks/>
        </xdr:cNvSpPr>
      </xdr:nvSpPr>
      <xdr:spPr>
        <a:xfrm flipH="1">
          <a:off x="17735550" y="0"/>
          <a:ext cx="9782175" cy="0"/>
        </a:xfrm>
        <a:prstGeom prst="line">
          <a:avLst/>
        </a:prstGeom>
        <a:noFill/>
        <a:ln w="9525" cmpd="sng">
          <a:solidFill>
            <a:srgbClr val="00FF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0</xdr:row>
      <xdr:rowOff>0</xdr:rowOff>
    </xdr:from>
    <xdr:to>
      <xdr:col>35</xdr:col>
      <xdr:colOff>228600</xdr:colOff>
      <xdr:row>0</xdr:row>
      <xdr:rowOff>0</xdr:rowOff>
    </xdr:to>
    <xdr:sp>
      <xdr:nvSpPr>
        <xdr:cNvPr id="37" name="Line 426"/>
        <xdr:cNvSpPr>
          <a:spLocks/>
        </xdr:cNvSpPr>
      </xdr:nvSpPr>
      <xdr:spPr>
        <a:xfrm>
          <a:off x="21564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209550</xdr:colOff>
      <xdr:row>0</xdr:row>
      <xdr:rowOff>0</xdr:rowOff>
    </xdr:from>
    <xdr:to>
      <xdr:col>31</xdr:col>
      <xdr:colOff>209550</xdr:colOff>
      <xdr:row>0</xdr:row>
      <xdr:rowOff>0</xdr:rowOff>
    </xdr:to>
    <xdr:sp>
      <xdr:nvSpPr>
        <xdr:cNvPr id="38" name="Line 427"/>
        <xdr:cNvSpPr>
          <a:spLocks/>
        </xdr:cNvSpPr>
      </xdr:nvSpPr>
      <xdr:spPr>
        <a:xfrm>
          <a:off x="1910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0</xdr:row>
      <xdr:rowOff>0</xdr:rowOff>
    </xdr:from>
    <xdr:to>
      <xdr:col>27</xdr:col>
      <xdr:colOff>228600</xdr:colOff>
      <xdr:row>0</xdr:row>
      <xdr:rowOff>0</xdr:rowOff>
    </xdr:to>
    <xdr:sp>
      <xdr:nvSpPr>
        <xdr:cNvPr id="39" name="Line 428"/>
        <xdr:cNvSpPr>
          <a:spLocks/>
        </xdr:cNvSpPr>
      </xdr:nvSpPr>
      <xdr:spPr>
        <a:xfrm>
          <a:off x="16687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304800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40" name="Line 429"/>
        <xdr:cNvSpPr>
          <a:spLocks/>
        </xdr:cNvSpPr>
      </xdr:nvSpPr>
      <xdr:spPr>
        <a:xfrm flipV="1">
          <a:off x="17373600" y="0"/>
          <a:ext cx="7010400" cy="0"/>
        </a:xfrm>
        <a:prstGeom prst="line">
          <a:avLst/>
        </a:prstGeom>
        <a:noFill/>
        <a:ln w="9525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1" name="Line 430"/>
        <xdr:cNvSpPr>
          <a:spLocks/>
        </xdr:cNvSpPr>
      </xdr:nvSpPr>
      <xdr:spPr>
        <a:xfrm flipV="1">
          <a:off x="20126325" y="0"/>
          <a:ext cx="6696075" cy="0"/>
        </a:xfrm>
        <a:prstGeom prst="line">
          <a:avLst/>
        </a:prstGeom>
        <a:noFill/>
        <a:ln w="9525" cmpd="sng">
          <a:solidFill>
            <a:srgbClr val="CC99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2" name="Line 431"/>
        <xdr:cNvSpPr>
          <a:spLocks/>
        </xdr:cNvSpPr>
      </xdr:nvSpPr>
      <xdr:spPr>
        <a:xfrm>
          <a:off x="26822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43" name="Line 432"/>
        <xdr:cNvSpPr>
          <a:spLocks/>
        </xdr:cNvSpPr>
      </xdr:nvSpPr>
      <xdr:spPr>
        <a:xfrm>
          <a:off x="2439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4" name="Line 433"/>
        <xdr:cNvSpPr>
          <a:spLocks/>
        </xdr:cNvSpPr>
      </xdr:nvSpPr>
      <xdr:spPr>
        <a:xfrm>
          <a:off x="21945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123825</xdr:colOff>
      <xdr:row>0</xdr:row>
      <xdr:rowOff>0</xdr:rowOff>
    </xdr:from>
    <xdr:to>
      <xdr:col>33</xdr:col>
      <xdr:colOff>123825</xdr:colOff>
      <xdr:row>0</xdr:row>
      <xdr:rowOff>0</xdr:rowOff>
    </xdr:to>
    <xdr:sp>
      <xdr:nvSpPr>
        <xdr:cNvPr id="45" name="Line 434"/>
        <xdr:cNvSpPr>
          <a:spLocks/>
        </xdr:cNvSpPr>
      </xdr:nvSpPr>
      <xdr:spPr>
        <a:xfrm>
          <a:off x="20240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190500</xdr:colOff>
      <xdr:row>0</xdr:row>
      <xdr:rowOff>0</xdr:rowOff>
    </xdr:from>
    <xdr:to>
      <xdr:col>30</xdr:col>
      <xdr:colOff>190500</xdr:colOff>
      <xdr:row>0</xdr:row>
      <xdr:rowOff>0</xdr:rowOff>
    </xdr:to>
    <xdr:sp>
      <xdr:nvSpPr>
        <xdr:cNvPr id="46" name="Line 435"/>
        <xdr:cNvSpPr>
          <a:spLocks/>
        </xdr:cNvSpPr>
      </xdr:nvSpPr>
      <xdr:spPr>
        <a:xfrm>
          <a:off x="18478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190500</xdr:colOff>
      <xdr:row>0</xdr:row>
      <xdr:rowOff>0</xdr:rowOff>
    </xdr:from>
    <xdr:to>
      <xdr:col>38</xdr:col>
      <xdr:colOff>190500</xdr:colOff>
      <xdr:row>0</xdr:row>
      <xdr:rowOff>0</xdr:rowOff>
    </xdr:to>
    <xdr:sp>
      <xdr:nvSpPr>
        <xdr:cNvPr id="47" name="Line 436"/>
        <xdr:cNvSpPr>
          <a:spLocks/>
        </xdr:cNvSpPr>
      </xdr:nvSpPr>
      <xdr:spPr>
        <a:xfrm>
          <a:off x="23355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161925</xdr:colOff>
      <xdr:row>0</xdr:row>
      <xdr:rowOff>0</xdr:rowOff>
    </xdr:from>
    <xdr:to>
      <xdr:col>34</xdr:col>
      <xdr:colOff>161925</xdr:colOff>
      <xdr:row>0</xdr:row>
      <xdr:rowOff>0</xdr:rowOff>
    </xdr:to>
    <xdr:sp>
      <xdr:nvSpPr>
        <xdr:cNvPr id="48" name="Line 437"/>
        <xdr:cNvSpPr>
          <a:spLocks/>
        </xdr:cNvSpPr>
      </xdr:nvSpPr>
      <xdr:spPr>
        <a:xfrm>
          <a:off x="2088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26</xdr:col>
      <xdr:colOff>276225</xdr:colOff>
      <xdr:row>0</xdr:row>
      <xdr:rowOff>0</xdr:rowOff>
    </xdr:to>
    <xdr:sp>
      <xdr:nvSpPr>
        <xdr:cNvPr id="49" name="Line 441"/>
        <xdr:cNvSpPr>
          <a:spLocks/>
        </xdr:cNvSpPr>
      </xdr:nvSpPr>
      <xdr:spPr>
        <a:xfrm flipH="1">
          <a:off x="15240000" y="0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27</xdr:col>
      <xdr:colOff>295275</xdr:colOff>
      <xdr:row>0</xdr:row>
      <xdr:rowOff>0</xdr:rowOff>
    </xdr:to>
    <xdr:sp>
      <xdr:nvSpPr>
        <xdr:cNvPr id="50" name="Line 442"/>
        <xdr:cNvSpPr>
          <a:spLocks/>
        </xdr:cNvSpPr>
      </xdr:nvSpPr>
      <xdr:spPr>
        <a:xfrm>
          <a:off x="15240000" y="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51" name="Line 443"/>
        <xdr:cNvSpPr>
          <a:spLocks/>
        </xdr:cNvSpPr>
      </xdr:nvSpPr>
      <xdr:spPr>
        <a:xfrm flipV="1">
          <a:off x="15240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171450</xdr:colOff>
      <xdr:row>0</xdr:row>
      <xdr:rowOff>0</xdr:rowOff>
    </xdr:from>
    <xdr:to>
      <xdr:col>28</xdr:col>
      <xdr:colOff>161925</xdr:colOff>
      <xdr:row>0</xdr:row>
      <xdr:rowOff>0</xdr:rowOff>
    </xdr:to>
    <xdr:sp>
      <xdr:nvSpPr>
        <xdr:cNvPr id="52" name="Line 444"/>
        <xdr:cNvSpPr>
          <a:spLocks/>
        </xdr:cNvSpPr>
      </xdr:nvSpPr>
      <xdr:spPr>
        <a:xfrm flipH="1">
          <a:off x="16630650" y="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0</xdr:row>
      <xdr:rowOff>0</xdr:rowOff>
    </xdr:from>
    <xdr:to>
      <xdr:col>27</xdr:col>
      <xdr:colOff>152400</xdr:colOff>
      <xdr:row>0</xdr:row>
      <xdr:rowOff>0</xdr:rowOff>
    </xdr:to>
    <xdr:sp>
      <xdr:nvSpPr>
        <xdr:cNvPr id="53" name="Line 445"/>
        <xdr:cNvSpPr>
          <a:spLocks/>
        </xdr:cNvSpPr>
      </xdr:nvSpPr>
      <xdr:spPr>
        <a:xfrm flipH="1">
          <a:off x="1661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24</xdr:col>
      <xdr:colOff>114300</xdr:colOff>
      <xdr:row>0</xdr:row>
      <xdr:rowOff>0</xdr:rowOff>
    </xdr:to>
    <xdr:sp>
      <xdr:nvSpPr>
        <xdr:cNvPr id="54" name="Line 446"/>
        <xdr:cNvSpPr>
          <a:spLocks/>
        </xdr:cNvSpPr>
      </xdr:nvSpPr>
      <xdr:spPr>
        <a:xfrm flipH="1">
          <a:off x="11582400" y="0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123825</xdr:colOff>
      <xdr:row>0</xdr:row>
      <xdr:rowOff>0</xdr:rowOff>
    </xdr:from>
    <xdr:to>
      <xdr:col>31</xdr:col>
      <xdr:colOff>76200</xdr:colOff>
      <xdr:row>0</xdr:row>
      <xdr:rowOff>0</xdr:rowOff>
    </xdr:to>
    <xdr:sp>
      <xdr:nvSpPr>
        <xdr:cNvPr id="55" name="Line 447"/>
        <xdr:cNvSpPr>
          <a:spLocks/>
        </xdr:cNvSpPr>
      </xdr:nvSpPr>
      <xdr:spPr>
        <a:xfrm>
          <a:off x="17802225" y="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76200</xdr:colOff>
      <xdr:row>0</xdr:row>
      <xdr:rowOff>0</xdr:rowOff>
    </xdr:from>
    <xdr:to>
      <xdr:col>31</xdr:col>
      <xdr:colOff>104775</xdr:colOff>
      <xdr:row>0</xdr:row>
      <xdr:rowOff>0</xdr:rowOff>
    </xdr:to>
    <xdr:sp>
      <xdr:nvSpPr>
        <xdr:cNvPr id="56" name="Line 448"/>
        <xdr:cNvSpPr>
          <a:spLocks/>
        </xdr:cNvSpPr>
      </xdr:nvSpPr>
      <xdr:spPr>
        <a:xfrm flipH="1">
          <a:off x="17754600" y="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0</xdr:row>
      <xdr:rowOff>0</xdr:rowOff>
    </xdr:from>
    <xdr:to>
      <xdr:col>22</xdr:col>
      <xdr:colOff>28575</xdr:colOff>
      <xdr:row>0</xdr:row>
      <xdr:rowOff>0</xdr:rowOff>
    </xdr:to>
    <xdr:sp>
      <xdr:nvSpPr>
        <xdr:cNvPr id="57" name="Line 449"/>
        <xdr:cNvSpPr>
          <a:spLocks/>
        </xdr:cNvSpPr>
      </xdr:nvSpPr>
      <xdr:spPr>
        <a:xfrm>
          <a:off x="12277725" y="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0</xdr:row>
      <xdr:rowOff>0</xdr:rowOff>
    </xdr:from>
    <xdr:to>
      <xdr:col>22</xdr:col>
      <xdr:colOff>76200</xdr:colOff>
      <xdr:row>0</xdr:row>
      <xdr:rowOff>0</xdr:rowOff>
    </xdr:to>
    <xdr:sp>
      <xdr:nvSpPr>
        <xdr:cNvPr id="58" name="Line 450"/>
        <xdr:cNvSpPr>
          <a:spLocks/>
        </xdr:cNvSpPr>
      </xdr:nvSpPr>
      <xdr:spPr>
        <a:xfrm flipH="1">
          <a:off x="1225867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47625</xdr:colOff>
      <xdr:row>0</xdr:row>
      <xdr:rowOff>0</xdr:rowOff>
    </xdr:from>
    <xdr:to>
      <xdr:col>24</xdr:col>
      <xdr:colOff>47625</xdr:colOff>
      <xdr:row>0</xdr:row>
      <xdr:rowOff>0</xdr:rowOff>
    </xdr:to>
    <xdr:sp>
      <xdr:nvSpPr>
        <xdr:cNvPr id="59" name="Line 451"/>
        <xdr:cNvSpPr>
          <a:spLocks/>
        </xdr:cNvSpPr>
      </xdr:nvSpPr>
      <xdr:spPr>
        <a:xfrm>
          <a:off x="14678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0</xdr:row>
      <xdr:rowOff>0</xdr:rowOff>
    </xdr:from>
    <xdr:to>
      <xdr:col>33</xdr:col>
      <xdr:colOff>9525</xdr:colOff>
      <xdr:row>0</xdr:row>
      <xdr:rowOff>0</xdr:rowOff>
    </xdr:to>
    <xdr:sp>
      <xdr:nvSpPr>
        <xdr:cNvPr id="60" name="Line 452"/>
        <xdr:cNvSpPr>
          <a:spLocks/>
        </xdr:cNvSpPr>
      </xdr:nvSpPr>
      <xdr:spPr>
        <a:xfrm>
          <a:off x="2012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61" name="Line 453"/>
        <xdr:cNvSpPr>
          <a:spLocks/>
        </xdr:cNvSpPr>
      </xdr:nvSpPr>
      <xdr:spPr>
        <a:xfrm>
          <a:off x="736282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14</xdr:col>
      <xdr:colOff>85725</xdr:colOff>
      <xdr:row>0</xdr:row>
      <xdr:rowOff>0</xdr:rowOff>
    </xdr:to>
    <xdr:sp>
      <xdr:nvSpPr>
        <xdr:cNvPr id="62" name="Line 454"/>
        <xdr:cNvSpPr>
          <a:spLocks/>
        </xdr:cNvSpPr>
      </xdr:nvSpPr>
      <xdr:spPr>
        <a:xfrm flipH="1">
          <a:off x="7381875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3" name="Line 455"/>
        <xdr:cNvSpPr>
          <a:spLocks/>
        </xdr:cNvSpPr>
      </xdr:nvSpPr>
      <xdr:spPr>
        <a:xfrm>
          <a:off x="9753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142875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64" name="Line 456"/>
        <xdr:cNvSpPr>
          <a:spLocks/>
        </xdr:cNvSpPr>
      </xdr:nvSpPr>
      <xdr:spPr>
        <a:xfrm>
          <a:off x="19650075" y="0"/>
          <a:ext cx="290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171450</xdr:colOff>
      <xdr:row>0</xdr:row>
      <xdr:rowOff>0</xdr:rowOff>
    </xdr:from>
    <xdr:to>
      <xdr:col>45</xdr:col>
      <xdr:colOff>304800</xdr:colOff>
      <xdr:row>0</xdr:row>
      <xdr:rowOff>0</xdr:rowOff>
    </xdr:to>
    <xdr:sp>
      <xdr:nvSpPr>
        <xdr:cNvPr id="65" name="Line 457"/>
        <xdr:cNvSpPr>
          <a:spLocks/>
        </xdr:cNvSpPr>
      </xdr:nvSpPr>
      <xdr:spPr>
        <a:xfrm>
          <a:off x="22117050" y="0"/>
          <a:ext cx="5619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171450</xdr:colOff>
      <xdr:row>0</xdr:row>
      <xdr:rowOff>0</xdr:rowOff>
    </xdr:from>
    <xdr:to>
      <xdr:col>37</xdr:col>
      <xdr:colOff>171450</xdr:colOff>
      <xdr:row>0</xdr:row>
      <xdr:rowOff>0</xdr:rowOff>
    </xdr:to>
    <xdr:sp>
      <xdr:nvSpPr>
        <xdr:cNvPr id="66" name="Line 458"/>
        <xdr:cNvSpPr>
          <a:spLocks/>
        </xdr:cNvSpPr>
      </xdr:nvSpPr>
      <xdr:spPr>
        <a:xfrm>
          <a:off x="22726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161925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67" name="Line 459"/>
        <xdr:cNvSpPr>
          <a:spLocks/>
        </xdr:cNvSpPr>
      </xdr:nvSpPr>
      <xdr:spPr>
        <a:xfrm>
          <a:off x="2820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142875</xdr:colOff>
      <xdr:row>0</xdr:row>
      <xdr:rowOff>0</xdr:rowOff>
    </xdr:from>
    <xdr:to>
      <xdr:col>18</xdr:col>
      <xdr:colOff>142875</xdr:colOff>
      <xdr:row>0</xdr:row>
      <xdr:rowOff>0</xdr:rowOff>
    </xdr:to>
    <xdr:sp>
      <xdr:nvSpPr>
        <xdr:cNvPr id="68" name="Line 460"/>
        <xdr:cNvSpPr>
          <a:spLocks/>
        </xdr:cNvSpPr>
      </xdr:nvSpPr>
      <xdr:spPr>
        <a:xfrm>
          <a:off x="1111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0</xdr:row>
      <xdr:rowOff>0</xdr:rowOff>
    </xdr:from>
    <xdr:to>
      <xdr:col>10</xdr:col>
      <xdr:colOff>142875</xdr:colOff>
      <xdr:row>0</xdr:row>
      <xdr:rowOff>0</xdr:rowOff>
    </xdr:to>
    <xdr:sp>
      <xdr:nvSpPr>
        <xdr:cNvPr id="69" name="Line 461"/>
        <xdr:cNvSpPr>
          <a:spLocks/>
        </xdr:cNvSpPr>
      </xdr:nvSpPr>
      <xdr:spPr>
        <a:xfrm>
          <a:off x="623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171450</xdr:colOff>
      <xdr:row>0</xdr:row>
      <xdr:rowOff>0</xdr:rowOff>
    </xdr:from>
    <xdr:to>
      <xdr:col>39</xdr:col>
      <xdr:colOff>171450</xdr:colOff>
      <xdr:row>0</xdr:row>
      <xdr:rowOff>0</xdr:rowOff>
    </xdr:to>
    <xdr:sp>
      <xdr:nvSpPr>
        <xdr:cNvPr id="70" name="Line 462"/>
        <xdr:cNvSpPr>
          <a:spLocks/>
        </xdr:cNvSpPr>
      </xdr:nvSpPr>
      <xdr:spPr>
        <a:xfrm>
          <a:off x="2394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142875</xdr:colOff>
      <xdr:row>0</xdr:row>
      <xdr:rowOff>0</xdr:rowOff>
    </xdr:from>
    <xdr:to>
      <xdr:col>28</xdr:col>
      <xdr:colOff>142875</xdr:colOff>
      <xdr:row>0</xdr:row>
      <xdr:rowOff>0</xdr:rowOff>
    </xdr:to>
    <xdr:sp>
      <xdr:nvSpPr>
        <xdr:cNvPr id="71" name="Line 463"/>
        <xdr:cNvSpPr>
          <a:spLocks/>
        </xdr:cNvSpPr>
      </xdr:nvSpPr>
      <xdr:spPr>
        <a:xfrm>
          <a:off x="1721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0</xdr:row>
      <xdr:rowOff>0</xdr:rowOff>
    </xdr:from>
    <xdr:to>
      <xdr:col>16</xdr:col>
      <xdr:colOff>152400</xdr:colOff>
      <xdr:row>0</xdr:row>
      <xdr:rowOff>0</xdr:rowOff>
    </xdr:to>
    <xdr:sp>
      <xdr:nvSpPr>
        <xdr:cNvPr id="72" name="Line 464"/>
        <xdr:cNvSpPr>
          <a:spLocks/>
        </xdr:cNvSpPr>
      </xdr:nvSpPr>
      <xdr:spPr>
        <a:xfrm>
          <a:off x="9906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9525</xdr:colOff>
      <xdr:row>0</xdr:row>
      <xdr:rowOff>0</xdr:rowOff>
    </xdr:from>
    <xdr:to>
      <xdr:col>45</xdr:col>
      <xdr:colOff>9525</xdr:colOff>
      <xdr:row>0</xdr:row>
      <xdr:rowOff>0</xdr:rowOff>
    </xdr:to>
    <xdr:sp>
      <xdr:nvSpPr>
        <xdr:cNvPr id="73" name="Line 465"/>
        <xdr:cNvSpPr>
          <a:spLocks/>
        </xdr:cNvSpPr>
      </xdr:nvSpPr>
      <xdr:spPr>
        <a:xfrm>
          <a:off x="24393525" y="0"/>
          <a:ext cx="304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161925</xdr:colOff>
      <xdr:row>0</xdr:row>
      <xdr:rowOff>0</xdr:rowOff>
    </xdr:from>
    <xdr:to>
      <xdr:col>46</xdr:col>
      <xdr:colOff>161925</xdr:colOff>
      <xdr:row>0</xdr:row>
      <xdr:rowOff>0</xdr:rowOff>
    </xdr:to>
    <xdr:sp>
      <xdr:nvSpPr>
        <xdr:cNvPr id="74" name="Line 466"/>
        <xdr:cNvSpPr>
          <a:spLocks/>
        </xdr:cNvSpPr>
      </xdr:nvSpPr>
      <xdr:spPr>
        <a:xfrm>
          <a:off x="2820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48</xdr:col>
      <xdr:colOff>266700</xdr:colOff>
      <xdr:row>0</xdr:row>
      <xdr:rowOff>0</xdr:rowOff>
    </xdr:to>
    <xdr:sp>
      <xdr:nvSpPr>
        <xdr:cNvPr id="75" name="Line 467"/>
        <xdr:cNvSpPr>
          <a:spLocks/>
        </xdr:cNvSpPr>
      </xdr:nvSpPr>
      <xdr:spPr>
        <a:xfrm flipV="1">
          <a:off x="26822400" y="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142875</xdr:colOff>
      <xdr:row>0</xdr:row>
      <xdr:rowOff>0</xdr:rowOff>
    </xdr:from>
    <xdr:to>
      <xdr:col>49</xdr:col>
      <xdr:colOff>142875</xdr:colOff>
      <xdr:row>0</xdr:row>
      <xdr:rowOff>0</xdr:rowOff>
    </xdr:to>
    <xdr:sp>
      <xdr:nvSpPr>
        <xdr:cNvPr id="76" name="Line 4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77" name="Line 472"/>
        <xdr:cNvSpPr>
          <a:spLocks/>
        </xdr:cNvSpPr>
      </xdr:nvSpPr>
      <xdr:spPr>
        <a:xfrm flipH="1">
          <a:off x="6286500" y="0"/>
          <a:ext cx="1017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</xdr:colOff>
      <xdr:row>0</xdr:row>
      <xdr:rowOff>0</xdr:rowOff>
    </xdr:from>
    <xdr:to>
      <xdr:col>29</xdr:col>
      <xdr:colOff>295275</xdr:colOff>
      <xdr:row>0</xdr:row>
      <xdr:rowOff>0</xdr:rowOff>
    </xdr:to>
    <xdr:sp>
      <xdr:nvSpPr>
        <xdr:cNvPr id="78" name="Line 473"/>
        <xdr:cNvSpPr>
          <a:spLocks/>
        </xdr:cNvSpPr>
      </xdr:nvSpPr>
      <xdr:spPr>
        <a:xfrm flipH="1" flipV="1">
          <a:off x="10382250" y="0"/>
          <a:ext cx="759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114300</xdr:colOff>
      <xdr:row>0</xdr:row>
      <xdr:rowOff>0</xdr:rowOff>
    </xdr:to>
    <xdr:sp>
      <xdr:nvSpPr>
        <xdr:cNvPr id="79" name="Line 474"/>
        <xdr:cNvSpPr>
          <a:spLocks/>
        </xdr:cNvSpPr>
      </xdr:nvSpPr>
      <xdr:spPr>
        <a:xfrm flipH="1" flipV="1">
          <a:off x="176784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104775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80" name="Line 475"/>
        <xdr:cNvSpPr>
          <a:spLocks/>
        </xdr:cNvSpPr>
      </xdr:nvSpPr>
      <xdr:spPr>
        <a:xfrm flipV="1">
          <a:off x="22659975" y="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50</xdr:col>
      <xdr:colOff>9525</xdr:colOff>
      <xdr:row>0</xdr:row>
      <xdr:rowOff>0</xdr:rowOff>
    </xdr:to>
    <xdr:sp>
      <xdr:nvSpPr>
        <xdr:cNvPr id="81" name="Line 476"/>
        <xdr:cNvSpPr>
          <a:spLocks/>
        </xdr:cNvSpPr>
      </xdr:nvSpPr>
      <xdr:spPr>
        <a:xfrm flipV="1">
          <a:off x="21945600" y="0"/>
          <a:ext cx="854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2" name="Line 477"/>
        <xdr:cNvSpPr>
          <a:spLocks/>
        </xdr:cNvSpPr>
      </xdr:nvSpPr>
      <xdr:spPr>
        <a:xfrm flipV="1">
          <a:off x="23774400" y="0"/>
          <a:ext cx="792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161925</xdr:colOff>
      <xdr:row>0</xdr:row>
      <xdr:rowOff>0</xdr:rowOff>
    </xdr:from>
    <xdr:to>
      <xdr:col>52</xdr:col>
      <xdr:colOff>161925</xdr:colOff>
      <xdr:row>0</xdr:row>
      <xdr:rowOff>0</xdr:rowOff>
    </xdr:to>
    <xdr:sp>
      <xdr:nvSpPr>
        <xdr:cNvPr id="83" name="Line 478"/>
        <xdr:cNvSpPr>
          <a:spLocks/>
        </xdr:cNvSpPr>
      </xdr:nvSpPr>
      <xdr:spPr>
        <a:xfrm>
          <a:off x="3186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171450</xdr:colOff>
      <xdr:row>0</xdr:row>
      <xdr:rowOff>0</xdr:rowOff>
    </xdr:from>
    <xdr:to>
      <xdr:col>50</xdr:col>
      <xdr:colOff>171450</xdr:colOff>
      <xdr:row>0</xdr:row>
      <xdr:rowOff>0</xdr:rowOff>
    </xdr:to>
    <xdr:sp>
      <xdr:nvSpPr>
        <xdr:cNvPr id="84" name="Line 479"/>
        <xdr:cNvSpPr>
          <a:spLocks/>
        </xdr:cNvSpPr>
      </xdr:nvSpPr>
      <xdr:spPr>
        <a:xfrm>
          <a:off x="3065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104775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85" name="Line 480"/>
        <xdr:cNvSpPr>
          <a:spLocks/>
        </xdr:cNvSpPr>
      </xdr:nvSpPr>
      <xdr:spPr>
        <a:xfrm flipV="1">
          <a:off x="20831175" y="0"/>
          <a:ext cx="2943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104775</xdr:colOff>
      <xdr:row>0</xdr:row>
      <xdr:rowOff>0</xdr:rowOff>
    </xdr:from>
    <xdr:to>
      <xdr:col>38</xdr:col>
      <xdr:colOff>295275</xdr:colOff>
      <xdr:row>0</xdr:row>
      <xdr:rowOff>0</xdr:rowOff>
    </xdr:to>
    <xdr:sp>
      <xdr:nvSpPr>
        <xdr:cNvPr id="86" name="Line 481"/>
        <xdr:cNvSpPr>
          <a:spLocks/>
        </xdr:cNvSpPr>
      </xdr:nvSpPr>
      <xdr:spPr>
        <a:xfrm flipV="1">
          <a:off x="19002375" y="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142875</xdr:colOff>
      <xdr:row>0</xdr:row>
      <xdr:rowOff>0</xdr:rowOff>
    </xdr:from>
    <xdr:to>
      <xdr:col>39</xdr:col>
      <xdr:colOff>142875</xdr:colOff>
      <xdr:row>0</xdr:row>
      <xdr:rowOff>0</xdr:rowOff>
    </xdr:to>
    <xdr:sp>
      <xdr:nvSpPr>
        <xdr:cNvPr id="87" name="Line 482"/>
        <xdr:cNvSpPr>
          <a:spLocks/>
        </xdr:cNvSpPr>
      </xdr:nvSpPr>
      <xdr:spPr>
        <a:xfrm>
          <a:off x="23917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161925</xdr:colOff>
      <xdr:row>0</xdr:row>
      <xdr:rowOff>0</xdr:rowOff>
    </xdr:from>
    <xdr:to>
      <xdr:col>39</xdr:col>
      <xdr:colOff>161925</xdr:colOff>
      <xdr:row>0</xdr:row>
      <xdr:rowOff>0</xdr:rowOff>
    </xdr:to>
    <xdr:sp>
      <xdr:nvSpPr>
        <xdr:cNvPr id="88" name="Line 483"/>
        <xdr:cNvSpPr>
          <a:spLocks/>
        </xdr:cNvSpPr>
      </xdr:nvSpPr>
      <xdr:spPr>
        <a:xfrm>
          <a:off x="23936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266700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89" name="Line 484"/>
        <xdr:cNvSpPr>
          <a:spLocks/>
        </xdr:cNvSpPr>
      </xdr:nvSpPr>
      <xdr:spPr>
        <a:xfrm flipV="1">
          <a:off x="27698700" y="0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238125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90" name="Line 485"/>
        <xdr:cNvSpPr>
          <a:spLocks/>
        </xdr:cNvSpPr>
      </xdr:nvSpPr>
      <xdr:spPr>
        <a:xfrm flipV="1">
          <a:off x="25231725" y="0"/>
          <a:ext cx="646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142875</xdr:colOff>
      <xdr:row>0</xdr:row>
      <xdr:rowOff>0</xdr:rowOff>
    </xdr:from>
    <xdr:to>
      <xdr:col>52</xdr:col>
      <xdr:colOff>142875</xdr:colOff>
      <xdr:row>0</xdr:row>
      <xdr:rowOff>0</xdr:rowOff>
    </xdr:to>
    <xdr:sp>
      <xdr:nvSpPr>
        <xdr:cNvPr id="91" name="Line 486"/>
        <xdr:cNvSpPr>
          <a:spLocks/>
        </xdr:cNvSpPr>
      </xdr:nvSpPr>
      <xdr:spPr>
        <a:xfrm>
          <a:off x="3184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152400</xdr:colOff>
      <xdr:row>0</xdr:row>
      <xdr:rowOff>0</xdr:rowOff>
    </xdr:from>
    <xdr:to>
      <xdr:col>52</xdr:col>
      <xdr:colOff>152400</xdr:colOff>
      <xdr:row>0</xdr:row>
      <xdr:rowOff>0</xdr:rowOff>
    </xdr:to>
    <xdr:sp>
      <xdr:nvSpPr>
        <xdr:cNvPr id="92" name="Line 487"/>
        <xdr:cNvSpPr>
          <a:spLocks/>
        </xdr:cNvSpPr>
      </xdr:nvSpPr>
      <xdr:spPr>
        <a:xfrm>
          <a:off x="3185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</xdr:colOff>
      <xdr:row>0</xdr:row>
      <xdr:rowOff>0</xdr:rowOff>
    </xdr:from>
    <xdr:to>
      <xdr:col>11</xdr:col>
      <xdr:colOff>209550</xdr:colOff>
      <xdr:row>0</xdr:row>
      <xdr:rowOff>0</xdr:rowOff>
    </xdr:to>
    <xdr:sp>
      <xdr:nvSpPr>
        <xdr:cNvPr id="93" name="Line 488"/>
        <xdr:cNvSpPr>
          <a:spLocks/>
        </xdr:cNvSpPr>
      </xdr:nvSpPr>
      <xdr:spPr>
        <a:xfrm flipH="1">
          <a:off x="6181725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76200</xdr:colOff>
      <xdr:row>0</xdr:row>
      <xdr:rowOff>0</xdr:rowOff>
    </xdr:to>
    <xdr:sp>
      <xdr:nvSpPr>
        <xdr:cNvPr id="94" name="Line 489"/>
        <xdr:cNvSpPr>
          <a:spLocks/>
        </xdr:cNvSpPr>
      </xdr:nvSpPr>
      <xdr:spPr>
        <a:xfrm flipV="1">
          <a:off x="6172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0</xdr:row>
      <xdr:rowOff>0</xdr:rowOff>
    </xdr:from>
    <xdr:to>
      <xdr:col>11</xdr:col>
      <xdr:colOff>152400</xdr:colOff>
      <xdr:row>0</xdr:row>
      <xdr:rowOff>0</xdr:rowOff>
    </xdr:to>
    <xdr:sp>
      <xdr:nvSpPr>
        <xdr:cNvPr id="95" name="Line 490"/>
        <xdr:cNvSpPr>
          <a:spLocks/>
        </xdr:cNvSpPr>
      </xdr:nvSpPr>
      <xdr:spPr>
        <a:xfrm>
          <a:off x="6172200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0</xdr:row>
      <xdr:rowOff>0</xdr:rowOff>
    </xdr:from>
    <xdr:to>
      <xdr:col>9</xdr:col>
      <xdr:colOff>142875</xdr:colOff>
      <xdr:row>0</xdr:row>
      <xdr:rowOff>0</xdr:rowOff>
    </xdr:to>
    <xdr:sp>
      <xdr:nvSpPr>
        <xdr:cNvPr id="96" name="Line 491"/>
        <xdr:cNvSpPr>
          <a:spLocks/>
        </xdr:cNvSpPr>
      </xdr:nvSpPr>
      <xdr:spPr>
        <a:xfrm flipV="1">
          <a:off x="562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0</xdr:rowOff>
    </xdr:from>
    <xdr:to>
      <xdr:col>12</xdr:col>
      <xdr:colOff>228600</xdr:colOff>
      <xdr:row>0</xdr:row>
      <xdr:rowOff>0</xdr:rowOff>
    </xdr:to>
    <xdr:sp>
      <xdr:nvSpPr>
        <xdr:cNvPr id="97" name="Line 492"/>
        <xdr:cNvSpPr>
          <a:spLocks/>
        </xdr:cNvSpPr>
      </xdr:nvSpPr>
      <xdr:spPr>
        <a:xfrm>
          <a:off x="5619750" y="0"/>
          <a:ext cx="1924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0</xdr:row>
      <xdr:rowOff>0</xdr:rowOff>
    </xdr:from>
    <xdr:to>
      <xdr:col>12</xdr:col>
      <xdr:colOff>238125</xdr:colOff>
      <xdr:row>0</xdr:row>
      <xdr:rowOff>0</xdr:rowOff>
    </xdr:to>
    <xdr:sp>
      <xdr:nvSpPr>
        <xdr:cNvPr id="98" name="Line 493"/>
        <xdr:cNvSpPr>
          <a:spLocks/>
        </xdr:cNvSpPr>
      </xdr:nvSpPr>
      <xdr:spPr>
        <a:xfrm flipH="1">
          <a:off x="75438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209550</xdr:colOff>
      <xdr:row>0</xdr:row>
      <xdr:rowOff>0</xdr:rowOff>
    </xdr:from>
    <xdr:to>
      <xdr:col>12</xdr:col>
      <xdr:colOff>228600</xdr:colOff>
      <xdr:row>0</xdr:row>
      <xdr:rowOff>0</xdr:rowOff>
    </xdr:to>
    <xdr:sp>
      <xdr:nvSpPr>
        <xdr:cNvPr id="99" name="Line 494"/>
        <xdr:cNvSpPr>
          <a:spLocks/>
        </xdr:cNvSpPr>
      </xdr:nvSpPr>
      <xdr:spPr>
        <a:xfrm flipH="1">
          <a:off x="6305550" y="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76200</xdr:colOff>
      <xdr:row>0</xdr:row>
      <xdr:rowOff>0</xdr:rowOff>
    </xdr:from>
    <xdr:to>
      <xdr:col>20</xdr:col>
      <xdr:colOff>76200</xdr:colOff>
      <xdr:row>0</xdr:row>
      <xdr:rowOff>0</xdr:rowOff>
    </xdr:to>
    <xdr:sp>
      <xdr:nvSpPr>
        <xdr:cNvPr id="100" name="Line 497"/>
        <xdr:cNvSpPr>
          <a:spLocks/>
        </xdr:cNvSpPr>
      </xdr:nvSpPr>
      <xdr:spPr>
        <a:xfrm>
          <a:off x="12268200" y="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104775</xdr:colOff>
      <xdr:row>0</xdr:row>
      <xdr:rowOff>0</xdr:rowOff>
    </xdr:from>
    <xdr:to>
      <xdr:col>22</xdr:col>
      <xdr:colOff>104775</xdr:colOff>
      <xdr:row>0</xdr:row>
      <xdr:rowOff>0</xdr:rowOff>
    </xdr:to>
    <xdr:sp>
      <xdr:nvSpPr>
        <xdr:cNvPr id="101" name="Line 498"/>
        <xdr:cNvSpPr>
          <a:spLocks/>
        </xdr:cNvSpPr>
      </xdr:nvSpPr>
      <xdr:spPr>
        <a:xfrm>
          <a:off x="13515975" y="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47625</xdr:colOff>
      <xdr:row>0</xdr:row>
      <xdr:rowOff>0</xdr:rowOff>
    </xdr:to>
    <xdr:sp>
      <xdr:nvSpPr>
        <xdr:cNvPr id="102" name="Line 499"/>
        <xdr:cNvSpPr>
          <a:spLocks/>
        </xdr:cNvSpPr>
      </xdr:nvSpPr>
      <xdr:spPr>
        <a:xfrm>
          <a:off x="7362825" y="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0</xdr:row>
      <xdr:rowOff>0</xdr:rowOff>
    </xdr:from>
    <xdr:to>
      <xdr:col>14</xdr:col>
      <xdr:colOff>85725</xdr:colOff>
      <xdr:row>0</xdr:row>
      <xdr:rowOff>0</xdr:rowOff>
    </xdr:to>
    <xdr:sp>
      <xdr:nvSpPr>
        <xdr:cNvPr id="103" name="Line 500"/>
        <xdr:cNvSpPr>
          <a:spLocks/>
        </xdr:cNvSpPr>
      </xdr:nvSpPr>
      <xdr:spPr>
        <a:xfrm>
          <a:off x="8620125" y="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85725</xdr:colOff>
      <xdr:row>0</xdr:row>
      <xdr:rowOff>0</xdr:rowOff>
    </xdr:from>
    <xdr:to>
      <xdr:col>16</xdr:col>
      <xdr:colOff>85725</xdr:colOff>
      <xdr:row>0</xdr:row>
      <xdr:rowOff>0</xdr:rowOff>
    </xdr:to>
    <xdr:sp>
      <xdr:nvSpPr>
        <xdr:cNvPr id="104" name="Line 50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161925</xdr:colOff>
      <xdr:row>0</xdr:row>
      <xdr:rowOff>0</xdr:rowOff>
    </xdr:from>
    <xdr:to>
      <xdr:col>24</xdr:col>
      <xdr:colOff>161925</xdr:colOff>
      <xdr:row>0</xdr:row>
      <xdr:rowOff>0</xdr:rowOff>
    </xdr:to>
    <xdr:sp>
      <xdr:nvSpPr>
        <xdr:cNvPr id="105" name="Line 502"/>
        <xdr:cNvSpPr>
          <a:spLocks/>
        </xdr:cNvSpPr>
      </xdr:nvSpPr>
      <xdr:spPr>
        <a:xfrm>
          <a:off x="14792325" y="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0</xdr:rowOff>
    </xdr:from>
    <xdr:to>
      <xdr:col>30</xdr:col>
      <xdr:colOff>57150</xdr:colOff>
      <xdr:row>0</xdr:row>
      <xdr:rowOff>0</xdr:rowOff>
    </xdr:to>
    <xdr:sp>
      <xdr:nvSpPr>
        <xdr:cNvPr id="106" name="Line 503"/>
        <xdr:cNvSpPr>
          <a:spLocks/>
        </xdr:cNvSpPr>
      </xdr:nvSpPr>
      <xdr:spPr>
        <a:xfrm>
          <a:off x="18345150" y="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38100</xdr:colOff>
      <xdr:row>0</xdr:row>
      <xdr:rowOff>0</xdr:rowOff>
    </xdr:from>
    <xdr:to>
      <xdr:col>32</xdr:col>
      <xdr:colOff>38100</xdr:colOff>
      <xdr:row>0</xdr:row>
      <xdr:rowOff>0</xdr:rowOff>
    </xdr:to>
    <xdr:sp>
      <xdr:nvSpPr>
        <xdr:cNvPr id="107" name="Line 504"/>
        <xdr:cNvSpPr>
          <a:spLocks/>
        </xdr:cNvSpPr>
      </xdr:nvSpPr>
      <xdr:spPr>
        <a:xfrm>
          <a:off x="19545300" y="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28575</xdr:colOff>
      <xdr:row>0</xdr:row>
      <xdr:rowOff>0</xdr:rowOff>
    </xdr:from>
    <xdr:to>
      <xdr:col>34</xdr:col>
      <xdr:colOff>28575</xdr:colOff>
      <xdr:row>0</xdr:row>
      <xdr:rowOff>0</xdr:rowOff>
    </xdr:to>
    <xdr:sp>
      <xdr:nvSpPr>
        <xdr:cNvPr id="108" name="Line 50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57150</xdr:colOff>
      <xdr:row>0</xdr:row>
      <xdr:rowOff>0</xdr:rowOff>
    </xdr:from>
    <xdr:to>
      <xdr:col>48</xdr:col>
      <xdr:colOff>57150</xdr:colOff>
      <xdr:row>0</xdr:row>
      <xdr:rowOff>0</xdr:rowOff>
    </xdr:to>
    <xdr:sp>
      <xdr:nvSpPr>
        <xdr:cNvPr id="109" name="Line 506"/>
        <xdr:cNvSpPr>
          <a:spLocks/>
        </xdr:cNvSpPr>
      </xdr:nvSpPr>
      <xdr:spPr>
        <a:xfrm>
          <a:off x="29317950" y="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38100</xdr:colOff>
      <xdr:row>0</xdr:row>
      <xdr:rowOff>0</xdr:rowOff>
    </xdr:from>
    <xdr:to>
      <xdr:col>50</xdr:col>
      <xdr:colOff>38100</xdr:colOff>
      <xdr:row>0</xdr:row>
      <xdr:rowOff>0</xdr:rowOff>
    </xdr:to>
    <xdr:sp>
      <xdr:nvSpPr>
        <xdr:cNvPr id="110" name="Line 507"/>
        <xdr:cNvSpPr>
          <a:spLocks/>
        </xdr:cNvSpPr>
      </xdr:nvSpPr>
      <xdr:spPr>
        <a:xfrm>
          <a:off x="30518100" y="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28575</xdr:colOff>
      <xdr:row>0</xdr:row>
      <xdr:rowOff>0</xdr:rowOff>
    </xdr:from>
    <xdr:to>
      <xdr:col>52</xdr:col>
      <xdr:colOff>28575</xdr:colOff>
      <xdr:row>0</xdr:row>
      <xdr:rowOff>0</xdr:rowOff>
    </xdr:to>
    <xdr:sp>
      <xdr:nvSpPr>
        <xdr:cNvPr id="111" name="Line 508"/>
        <xdr:cNvSpPr>
          <a:spLocks/>
        </xdr:cNvSpPr>
      </xdr:nvSpPr>
      <xdr:spPr>
        <a:xfrm>
          <a:off x="31727775" y="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104775</xdr:colOff>
      <xdr:row>0</xdr:row>
      <xdr:rowOff>0</xdr:rowOff>
    </xdr:from>
    <xdr:to>
      <xdr:col>18</xdr:col>
      <xdr:colOff>104775</xdr:colOff>
      <xdr:row>0</xdr:row>
      <xdr:rowOff>0</xdr:rowOff>
    </xdr:to>
    <xdr:sp>
      <xdr:nvSpPr>
        <xdr:cNvPr id="112" name="Line 509"/>
        <xdr:cNvSpPr>
          <a:spLocks/>
        </xdr:cNvSpPr>
      </xdr:nvSpPr>
      <xdr:spPr>
        <a:xfrm>
          <a:off x="11077575" y="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114300</xdr:colOff>
      <xdr:row>0</xdr:row>
      <xdr:rowOff>0</xdr:rowOff>
    </xdr:from>
    <xdr:to>
      <xdr:col>20</xdr:col>
      <xdr:colOff>114300</xdr:colOff>
      <xdr:row>0</xdr:row>
      <xdr:rowOff>0</xdr:rowOff>
    </xdr:to>
    <xdr:sp>
      <xdr:nvSpPr>
        <xdr:cNvPr id="113" name="Line 510"/>
        <xdr:cNvSpPr>
          <a:spLocks/>
        </xdr:cNvSpPr>
      </xdr:nvSpPr>
      <xdr:spPr>
        <a:xfrm>
          <a:off x="12306300" y="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66675</xdr:colOff>
      <xdr:row>0</xdr:row>
      <xdr:rowOff>0</xdr:rowOff>
    </xdr:from>
    <xdr:to>
      <xdr:col>22</xdr:col>
      <xdr:colOff>66675</xdr:colOff>
      <xdr:row>0</xdr:row>
      <xdr:rowOff>0</xdr:rowOff>
    </xdr:to>
    <xdr:sp>
      <xdr:nvSpPr>
        <xdr:cNvPr id="114" name="Line 511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FF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</xdr:colOff>
      <xdr:row>0</xdr:row>
      <xdr:rowOff>0</xdr:rowOff>
    </xdr:from>
    <xdr:to>
      <xdr:col>37</xdr:col>
      <xdr:colOff>85725</xdr:colOff>
      <xdr:row>0</xdr:row>
      <xdr:rowOff>0</xdr:rowOff>
    </xdr:to>
    <xdr:sp>
      <xdr:nvSpPr>
        <xdr:cNvPr id="115" name="Line 512"/>
        <xdr:cNvSpPr>
          <a:spLocks/>
        </xdr:cNvSpPr>
      </xdr:nvSpPr>
      <xdr:spPr>
        <a:xfrm flipH="1">
          <a:off x="20135850" y="0"/>
          <a:ext cx="25050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295275</xdr:colOff>
      <xdr:row>0</xdr:row>
      <xdr:rowOff>0</xdr:rowOff>
    </xdr:from>
    <xdr:to>
      <xdr:col>33</xdr:col>
      <xdr:colOff>57150</xdr:colOff>
      <xdr:row>0</xdr:row>
      <xdr:rowOff>0</xdr:rowOff>
    </xdr:to>
    <xdr:sp>
      <xdr:nvSpPr>
        <xdr:cNvPr id="116" name="Line 513"/>
        <xdr:cNvSpPr>
          <a:spLocks/>
        </xdr:cNvSpPr>
      </xdr:nvSpPr>
      <xdr:spPr>
        <a:xfrm flipH="1">
          <a:off x="18583275" y="0"/>
          <a:ext cx="1590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304800</xdr:colOff>
      <xdr:row>0</xdr:row>
      <xdr:rowOff>0</xdr:rowOff>
    </xdr:from>
    <xdr:to>
      <xdr:col>34</xdr:col>
      <xdr:colOff>228600</xdr:colOff>
      <xdr:row>0</xdr:row>
      <xdr:rowOff>0</xdr:rowOff>
    </xdr:to>
    <xdr:sp>
      <xdr:nvSpPr>
        <xdr:cNvPr id="117" name="Line 514"/>
        <xdr:cNvSpPr>
          <a:spLocks/>
        </xdr:cNvSpPr>
      </xdr:nvSpPr>
      <xdr:spPr>
        <a:xfrm>
          <a:off x="18592800" y="0"/>
          <a:ext cx="23622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38100</xdr:colOff>
      <xdr:row>0</xdr:row>
      <xdr:rowOff>0</xdr:rowOff>
    </xdr:from>
    <xdr:to>
      <xdr:col>37</xdr:col>
      <xdr:colOff>114300</xdr:colOff>
      <xdr:row>0</xdr:row>
      <xdr:rowOff>0</xdr:rowOff>
    </xdr:to>
    <xdr:sp>
      <xdr:nvSpPr>
        <xdr:cNvPr id="118" name="Oval 515"/>
        <xdr:cNvSpPr>
          <a:spLocks/>
        </xdr:cNvSpPr>
      </xdr:nvSpPr>
      <xdr:spPr>
        <a:xfrm>
          <a:off x="22593300" y="0"/>
          <a:ext cx="7620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66675</xdr:colOff>
      <xdr:row>0</xdr:row>
      <xdr:rowOff>0</xdr:rowOff>
    </xdr:from>
    <xdr:to>
      <xdr:col>37</xdr:col>
      <xdr:colOff>66675</xdr:colOff>
      <xdr:row>0</xdr:row>
      <xdr:rowOff>0</xdr:rowOff>
    </xdr:to>
    <xdr:sp>
      <xdr:nvSpPr>
        <xdr:cNvPr id="119" name="Line 516"/>
        <xdr:cNvSpPr>
          <a:spLocks/>
        </xdr:cNvSpPr>
      </xdr:nvSpPr>
      <xdr:spPr>
        <a:xfrm>
          <a:off x="2262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76200</xdr:colOff>
      <xdr:row>0</xdr:row>
      <xdr:rowOff>0</xdr:rowOff>
    </xdr:from>
    <xdr:to>
      <xdr:col>31</xdr:col>
      <xdr:colOff>76200</xdr:colOff>
      <xdr:row>0</xdr:row>
      <xdr:rowOff>0</xdr:rowOff>
    </xdr:to>
    <xdr:sp>
      <xdr:nvSpPr>
        <xdr:cNvPr id="120" name="Line 523"/>
        <xdr:cNvSpPr>
          <a:spLocks/>
        </xdr:cNvSpPr>
      </xdr:nvSpPr>
      <xdr:spPr>
        <a:xfrm flipV="1">
          <a:off x="1897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47625</xdr:colOff>
      <xdr:row>0</xdr:row>
      <xdr:rowOff>0</xdr:rowOff>
    </xdr:from>
    <xdr:to>
      <xdr:col>29</xdr:col>
      <xdr:colOff>47625</xdr:colOff>
      <xdr:row>0</xdr:row>
      <xdr:rowOff>0</xdr:rowOff>
    </xdr:to>
    <xdr:sp>
      <xdr:nvSpPr>
        <xdr:cNvPr id="121" name="Line 524"/>
        <xdr:cNvSpPr>
          <a:spLocks/>
        </xdr:cNvSpPr>
      </xdr:nvSpPr>
      <xdr:spPr>
        <a:xfrm flipV="1">
          <a:off x="1772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57150</xdr:colOff>
      <xdr:row>0</xdr:row>
      <xdr:rowOff>0</xdr:rowOff>
    </xdr:from>
    <xdr:to>
      <xdr:col>30</xdr:col>
      <xdr:colOff>57150</xdr:colOff>
      <xdr:row>0</xdr:row>
      <xdr:rowOff>0</xdr:rowOff>
    </xdr:to>
    <xdr:sp>
      <xdr:nvSpPr>
        <xdr:cNvPr id="122" name="Line 525"/>
        <xdr:cNvSpPr>
          <a:spLocks/>
        </xdr:cNvSpPr>
      </xdr:nvSpPr>
      <xdr:spPr>
        <a:xfrm flipV="1">
          <a:off x="1834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317</xdr:row>
      <xdr:rowOff>95250</xdr:rowOff>
    </xdr:from>
    <xdr:to>
      <xdr:col>4</xdr:col>
      <xdr:colOff>304800</xdr:colOff>
      <xdr:row>331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14400" y="52425600"/>
          <a:ext cx="18288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321</xdr:row>
      <xdr:rowOff>152400</xdr:rowOff>
    </xdr:from>
    <xdr:to>
      <xdr:col>4</xdr:col>
      <xdr:colOff>342900</xdr:colOff>
      <xdr:row>340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133475" y="53130450"/>
          <a:ext cx="164782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327</xdr:row>
      <xdr:rowOff>9525</xdr:rowOff>
    </xdr:from>
    <xdr:to>
      <xdr:col>4</xdr:col>
      <xdr:colOff>533400</xdr:colOff>
      <xdr:row>340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1619250" y="53959125"/>
          <a:ext cx="1352550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330</xdr:row>
      <xdr:rowOff>9525</xdr:rowOff>
    </xdr:from>
    <xdr:to>
      <xdr:col>5</xdr:col>
      <xdr:colOff>504825</xdr:colOff>
      <xdr:row>339</xdr:row>
      <xdr:rowOff>0</xdr:rowOff>
    </xdr:to>
    <xdr:sp>
      <xdr:nvSpPr>
        <xdr:cNvPr id="4" name="Line 4"/>
        <xdr:cNvSpPr>
          <a:spLocks/>
        </xdr:cNvSpPr>
      </xdr:nvSpPr>
      <xdr:spPr>
        <a:xfrm>
          <a:off x="3057525" y="54444900"/>
          <a:ext cx="4953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153</xdr:row>
      <xdr:rowOff>95250</xdr:rowOff>
    </xdr:from>
    <xdr:to>
      <xdr:col>4</xdr:col>
      <xdr:colOff>304800</xdr:colOff>
      <xdr:row>167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914400" y="24936450"/>
          <a:ext cx="182880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157</xdr:row>
      <xdr:rowOff>152400</xdr:rowOff>
    </xdr:from>
    <xdr:to>
      <xdr:col>4</xdr:col>
      <xdr:colOff>342900</xdr:colOff>
      <xdr:row>176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1133475" y="25641300"/>
          <a:ext cx="16478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163</xdr:row>
      <xdr:rowOff>9525</xdr:rowOff>
    </xdr:from>
    <xdr:to>
      <xdr:col>4</xdr:col>
      <xdr:colOff>533400</xdr:colOff>
      <xdr:row>177</xdr:row>
      <xdr:rowOff>38100</xdr:rowOff>
    </xdr:to>
    <xdr:sp>
      <xdr:nvSpPr>
        <xdr:cNvPr id="7" name="Line 7"/>
        <xdr:cNvSpPr>
          <a:spLocks/>
        </xdr:cNvSpPr>
      </xdr:nvSpPr>
      <xdr:spPr>
        <a:xfrm flipH="1">
          <a:off x="1524000" y="26803350"/>
          <a:ext cx="144780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166</xdr:row>
      <xdr:rowOff>9525</xdr:rowOff>
    </xdr:from>
    <xdr:to>
      <xdr:col>5</xdr:col>
      <xdr:colOff>504825</xdr:colOff>
      <xdr:row>175</xdr:row>
      <xdr:rowOff>0</xdr:rowOff>
    </xdr:to>
    <xdr:sp>
      <xdr:nvSpPr>
        <xdr:cNvPr id="8" name="Line 8"/>
        <xdr:cNvSpPr>
          <a:spLocks/>
        </xdr:cNvSpPr>
      </xdr:nvSpPr>
      <xdr:spPr>
        <a:xfrm>
          <a:off x="3057525" y="27422475"/>
          <a:ext cx="4953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317</xdr:row>
      <xdr:rowOff>95250</xdr:rowOff>
    </xdr:from>
    <xdr:to>
      <xdr:col>4</xdr:col>
      <xdr:colOff>304800</xdr:colOff>
      <xdr:row>331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914400" y="52425600"/>
          <a:ext cx="18288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321</xdr:row>
      <xdr:rowOff>152400</xdr:rowOff>
    </xdr:from>
    <xdr:to>
      <xdr:col>4</xdr:col>
      <xdr:colOff>342900</xdr:colOff>
      <xdr:row>340</xdr:row>
      <xdr:rowOff>9525</xdr:rowOff>
    </xdr:to>
    <xdr:sp>
      <xdr:nvSpPr>
        <xdr:cNvPr id="10" name="Line 10"/>
        <xdr:cNvSpPr>
          <a:spLocks/>
        </xdr:cNvSpPr>
      </xdr:nvSpPr>
      <xdr:spPr>
        <a:xfrm flipH="1">
          <a:off x="1133475" y="53130450"/>
          <a:ext cx="164782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327</xdr:row>
      <xdr:rowOff>9525</xdr:rowOff>
    </xdr:from>
    <xdr:to>
      <xdr:col>4</xdr:col>
      <xdr:colOff>533400</xdr:colOff>
      <xdr:row>340</xdr:row>
      <xdr:rowOff>152400</xdr:rowOff>
    </xdr:to>
    <xdr:sp>
      <xdr:nvSpPr>
        <xdr:cNvPr id="11" name="Line 11"/>
        <xdr:cNvSpPr>
          <a:spLocks/>
        </xdr:cNvSpPr>
      </xdr:nvSpPr>
      <xdr:spPr>
        <a:xfrm flipH="1">
          <a:off x="1619250" y="53959125"/>
          <a:ext cx="1352550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330</xdr:row>
      <xdr:rowOff>9525</xdr:rowOff>
    </xdr:from>
    <xdr:to>
      <xdr:col>5</xdr:col>
      <xdr:colOff>504825</xdr:colOff>
      <xdr:row>339</xdr:row>
      <xdr:rowOff>0</xdr:rowOff>
    </xdr:to>
    <xdr:sp>
      <xdr:nvSpPr>
        <xdr:cNvPr id="12" name="Line 12"/>
        <xdr:cNvSpPr>
          <a:spLocks/>
        </xdr:cNvSpPr>
      </xdr:nvSpPr>
      <xdr:spPr>
        <a:xfrm>
          <a:off x="3057525" y="54444900"/>
          <a:ext cx="4953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153</xdr:row>
      <xdr:rowOff>95250</xdr:rowOff>
    </xdr:from>
    <xdr:to>
      <xdr:col>4</xdr:col>
      <xdr:colOff>304800</xdr:colOff>
      <xdr:row>167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914400" y="24936450"/>
          <a:ext cx="182880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157</xdr:row>
      <xdr:rowOff>152400</xdr:rowOff>
    </xdr:from>
    <xdr:to>
      <xdr:col>4</xdr:col>
      <xdr:colOff>342900</xdr:colOff>
      <xdr:row>176</xdr:row>
      <xdr:rowOff>9525</xdr:rowOff>
    </xdr:to>
    <xdr:sp>
      <xdr:nvSpPr>
        <xdr:cNvPr id="14" name="Line 14"/>
        <xdr:cNvSpPr>
          <a:spLocks/>
        </xdr:cNvSpPr>
      </xdr:nvSpPr>
      <xdr:spPr>
        <a:xfrm flipH="1">
          <a:off x="1133475" y="25641300"/>
          <a:ext cx="16478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163</xdr:row>
      <xdr:rowOff>9525</xdr:rowOff>
    </xdr:from>
    <xdr:to>
      <xdr:col>4</xdr:col>
      <xdr:colOff>533400</xdr:colOff>
      <xdr:row>177</xdr:row>
      <xdr:rowOff>38100</xdr:rowOff>
    </xdr:to>
    <xdr:sp>
      <xdr:nvSpPr>
        <xdr:cNvPr id="15" name="Line 15"/>
        <xdr:cNvSpPr>
          <a:spLocks/>
        </xdr:cNvSpPr>
      </xdr:nvSpPr>
      <xdr:spPr>
        <a:xfrm flipH="1">
          <a:off x="1524000" y="26803350"/>
          <a:ext cx="144780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166</xdr:row>
      <xdr:rowOff>9525</xdr:rowOff>
    </xdr:from>
    <xdr:to>
      <xdr:col>5</xdr:col>
      <xdr:colOff>504825</xdr:colOff>
      <xdr:row>175</xdr:row>
      <xdr:rowOff>0</xdr:rowOff>
    </xdr:to>
    <xdr:sp>
      <xdr:nvSpPr>
        <xdr:cNvPr id="16" name="Line 16"/>
        <xdr:cNvSpPr>
          <a:spLocks/>
        </xdr:cNvSpPr>
      </xdr:nvSpPr>
      <xdr:spPr>
        <a:xfrm>
          <a:off x="3057525" y="27422475"/>
          <a:ext cx="4953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317</xdr:row>
      <xdr:rowOff>95250</xdr:rowOff>
    </xdr:from>
    <xdr:to>
      <xdr:col>4</xdr:col>
      <xdr:colOff>304800</xdr:colOff>
      <xdr:row>331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14400" y="52425600"/>
          <a:ext cx="18288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321</xdr:row>
      <xdr:rowOff>152400</xdr:rowOff>
    </xdr:from>
    <xdr:to>
      <xdr:col>4</xdr:col>
      <xdr:colOff>342900</xdr:colOff>
      <xdr:row>340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133475" y="53130450"/>
          <a:ext cx="164782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327</xdr:row>
      <xdr:rowOff>9525</xdr:rowOff>
    </xdr:from>
    <xdr:to>
      <xdr:col>4</xdr:col>
      <xdr:colOff>533400</xdr:colOff>
      <xdr:row>340</xdr:row>
      <xdr:rowOff>152400</xdr:rowOff>
    </xdr:to>
    <xdr:sp>
      <xdr:nvSpPr>
        <xdr:cNvPr id="3" name="Line 3"/>
        <xdr:cNvSpPr>
          <a:spLocks/>
        </xdr:cNvSpPr>
      </xdr:nvSpPr>
      <xdr:spPr>
        <a:xfrm flipH="1">
          <a:off x="1619250" y="53959125"/>
          <a:ext cx="1352550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330</xdr:row>
      <xdr:rowOff>9525</xdr:rowOff>
    </xdr:from>
    <xdr:to>
      <xdr:col>5</xdr:col>
      <xdr:colOff>504825</xdr:colOff>
      <xdr:row>339</xdr:row>
      <xdr:rowOff>0</xdr:rowOff>
    </xdr:to>
    <xdr:sp>
      <xdr:nvSpPr>
        <xdr:cNvPr id="4" name="Line 4"/>
        <xdr:cNvSpPr>
          <a:spLocks/>
        </xdr:cNvSpPr>
      </xdr:nvSpPr>
      <xdr:spPr>
        <a:xfrm>
          <a:off x="3057525" y="54444900"/>
          <a:ext cx="4953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304800</xdr:colOff>
      <xdr:row>153</xdr:row>
      <xdr:rowOff>95250</xdr:rowOff>
    </xdr:from>
    <xdr:to>
      <xdr:col>4</xdr:col>
      <xdr:colOff>304800</xdr:colOff>
      <xdr:row>167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914400" y="24936450"/>
          <a:ext cx="1828800" cy="2638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157</xdr:row>
      <xdr:rowOff>152400</xdr:rowOff>
    </xdr:from>
    <xdr:to>
      <xdr:col>4</xdr:col>
      <xdr:colOff>342900</xdr:colOff>
      <xdr:row>176</xdr:row>
      <xdr:rowOff>9525</xdr:rowOff>
    </xdr:to>
    <xdr:sp>
      <xdr:nvSpPr>
        <xdr:cNvPr id="6" name="Line 6"/>
        <xdr:cNvSpPr>
          <a:spLocks/>
        </xdr:cNvSpPr>
      </xdr:nvSpPr>
      <xdr:spPr>
        <a:xfrm flipH="1">
          <a:off x="1133475" y="25641300"/>
          <a:ext cx="1647825" cy="3733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163</xdr:row>
      <xdr:rowOff>9525</xdr:rowOff>
    </xdr:from>
    <xdr:to>
      <xdr:col>4</xdr:col>
      <xdr:colOff>533400</xdr:colOff>
      <xdr:row>177</xdr:row>
      <xdr:rowOff>38100</xdr:rowOff>
    </xdr:to>
    <xdr:sp>
      <xdr:nvSpPr>
        <xdr:cNvPr id="7" name="Line 7"/>
        <xdr:cNvSpPr>
          <a:spLocks/>
        </xdr:cNvSpPr>
      </xdr:nvSpPr>
      <xdr:spPr>
        <a:xfrm flipH="1">
          <a:off x="1524000" y="26803350"/>
          <a:ext cx="1447800" cy="2828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166</xdr:row>
      <xdr:rowOff>9525</xdr:rowOff>
    </xdr:from>
    <xdr:to>
      <xdr:col>5</xdr:col>
      <xdr:colOff>504825</xdr:colOff>
      <xdr:row>175</xdr:row>
      <xdr:rowOff>0</xdr:rowOff>
    </xdr:to>
    <xdr:sp>
      <xdr:nvSpPr>
        <xdr:cNvPr id="8" name="Line 8"/>
        <xdr:cNvSpPr>
          <a:spLocks/>
        </xdr:cNvSpPr>
      </xdr:nvSpPr>
      <xdr:spPr>
        <a:xfrm>
          <a:off x="3057525" y="27422475"/>
          <a:ext cx="49530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153</xdr:row>
      <xdr:rowOff>95250</xdr:rowOff>
    </xdr:from>
    <xdr:to>
      <xdr:col>4</xdr:col>
      <xdr:colOff>304800</xdr:colOff>
      <xdr:row>167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1200150" y="24869775"/>
          <a:ext cx="1828800" cy="2171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523875</xdr:colOff>
      <xdr:row>157</xdr:row>
      <xdr:rowOff>152400</xdr:rowOff>
    </xdr:from>
    <xdr:to>
      <xdr:col>4</xdr:col>
      <xdr:colOff>342900</xdr:colOff>
      <xdr:row>176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1419225" y="25574625"/>
          <a:ext cx="1647825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163</xdr:row>
      <xdr:rowOff>9525</xdr:rowOff>
    </xdr:from>
    <xdr:to>
      <xdr:col>4</xdr:col>
      <xdr:colOff>533400</xdr:colOff>
      <xdr:row>177</xdr:row>
      <xdr:rowOff>38100</xdr:rowOff>
    </xdr:to>
    <xdr:sp>
      <xdr:nvSpPr>
        <xdr:cNvPr id="3" name="Line 3"/>
        <xdr:cNvSpPr>
          <a:spLocks/>
        </xdr:cNvSpPr>
      </xdr:nvSpPr>
      <xdr:spPr>
        <a:xfrm flipH="1">
          <a:off x="1809750" y="26403300"/>
          <a:ext cx="1447800" cy="2295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166</xdr:row>
      <xdr:rowOff>9525</xdr:rowOff>
    </xdr:from>
    <xdr:to>
      <xdr:col>5</xdr:col>
      <xdr:colOff>504825</xdr:colOff>
      <xdr:row>175</xdr:row>
      <xdr:rowOff>0</xdr:rowOff>
    </xdr:to>
    <xdr:sp>
      <xdr:nvSpPr>
        <xdr:cNvPr id="4" name="Line 4"/>
        <xdr:cNvSpPr>
          <a:spLocks/>
        </xdr:cNvSpPr>
      </xdr:nvSpPr>
      <xdr:spPr>
        <a:xfrm>
          <a:off x="3343275" y="26889075"/>
          <a:ext cx="4953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266700</xdr:colOff>
      <xdr:row>15</xdr:row>
      <xdr:rowOff>76200</xdr:rowOff>
    </xdr:from>
    <xdr:to>
      <xdr:col>19</xdr:col>
      <xdr:colOff>561975</xdr:colOff>
      <xdr:row>15</xdr:row>
      <xdr:rowOff>76200</xdr:rowOff>
    </xdr:to>
    <xdr:sp>
      <xdr:nvSpPr>
        <xdr:cNvPr id="1" name="Line 1"/>
        <xdr:cNvSpPr>
          <a:spLocks/>
        </xdr:cNvSpPr>
      </xdr:nvSpPr>
      <xdr:spPr>
        <a:xfrm>
          <a:off x="12134850" y="25050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0</xdr:rowOff>
    </xdr:from>
    <xdr:to>
      <xdr:col>15</xdr:col>
      <xdr:colOff>219075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828675" y="0"/>
          <a:ext cx="853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219075</xdr:colOff>
      <xdr:row>0</xdr:row>
      <xdr:rowOff>0</xdr:rowOff>
    </xdr:from>
    <xdr:to>
      <xdr:col>15</xdr:col>
      <xdr:colOff>219075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93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3190875" y="0"/>
          <a:ext cx="615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1476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0</xdr:row>
      <xdr:rowOff>0</xdr:rowOff>
    </xdr:from>
    <xdr:to>
      <xdr:col>16</xdr:col>
      <xdr:colOff>76200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476375" y="0"/>
          <a:ext cx="835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0</xdr:row>
      <xdr:rowOff>0</xdr:rowOff>
    </xdr:from>
    <xdr:to>
      <xdr:col>16</xdr:col>
      <xdr:colOff>76200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 flipV="1">
          <a:off x="9829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0</xdr:row>
      <xdr:rowOff>0</xdr:rowOff>
    </xdr:from>
    <xdr:to>
      <xdr:col>16</xdr:col>
      <xdr:colOff>76200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 flipH="1" flipV="1">
          <a:off x="4457700" y="0"/>
          <a:ext cx="537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0</xdr:row>
      <xdr:rowOff>0</xdr:rowOff>
    </xdr:from>
    <xdr:to>
      <xdr:col>3</xdr:col>
      <xdr:colOff>257175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208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9" name="Line 13"/>
        <xdr:cNvSpPr>
          <a:spLocks/>
        </xdr:cNvSpPr>
      </xdr:nvSpPr>
      <xdr:spPr>
        <a:xfrm flipH="1" flipV="1">
          <a:off x="10477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0</xdr:row>
      <xdr:rowOff>0</xdr:rowOff>
    </xdr:from>
    <xdr:to>
      <xdr:col>17</xdr:col>
      <xdr:colOff>114300</xdr:colOff>
      <xdr:row>0</xdr:row>
      <xdr:rowOff>0</xdr:rowOff>
    </xdr:to>
    <xdr:sp>
      <xdr:nvSpPr>
        <xdr:cNvPr id="10" name="Line 14"/>
        <xdr:cNvSpPr>
          <a:spLocks/>
        </xdr:cNvSpPr>
      </xdr:nvSpPr>
      <xdr:spPr>
        <a:xfrm flipH="1">
          <a:off x="5133975" y="0"/>
          <a:ext cx="534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0</xdr:row>
      <xdr:rowOff>0</xdr:rowOff>
    </xdr:from>
    <xdr:to>
      <xdr:col>4</xdr:col>
      <xdr:colOff>266700</xdr:colOff>
      <xdr:row>0</xdr:row>
      <xdr:rowOff>0</xdr:rowOff>
    </xdr:to>
    <xdr:sp>
      <xdr:nvSpPr>
        <xdr:cNvPr id="11" name="Line 16"/>
        <xdr:cNvSpPr>
          <a:spLocks/>
        </xdr:cNvSpPr>
      </xdr:nvSpPr>
      <xdr:spPr>
        <a:xfrm>
          <a:off x="270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2" name="Line 17"/>
        <xdr:cNvSpPr>
          <a:spLocks/>
        </xdr:cNvSpPr>
      </xdr:nvSpPr>
      <xdr:spPr>
        <a:xfrm>
          <a:off x="2714625" y="0"/>
          <a:ext cx="832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3" name="Line 18"/>
        <xdr:cNvSpPr>
          <a:spLocks/>
        </xdr:cNvSpPr>
      </xdr:nvSpPr>
      <xdr:spPr>
        <a:xfrm flipV="1"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0</xdr:row>
      <xdr:rowOff>0</xdr:rowOff>
    </xdr:from>
    <xdr:to>
      <xdr:col>18</xdr:col>
      <xdr:colOff>66675</xdr:colOff>
      <xdr:row>0</xdr:row>
      <xdr:rowOff>0</xdr:rowOff>
    </xdr:to>
    <xdr:sp>
      <xdr:nvSpPr>
        <xdr:cNvPr id="14" name="Line 19"/>
        <xdr:cNvSpPr>
          <a:spLocks/>
        </xdr:cNvSpPr>
      </xdr:nvSpPr>
      <xdr:spPr>
        <a:xfrm flipH="1">
          <a:off x="5743575" y="0"/>
          <a:ext cx="529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257175</xdr:colOff>
      <xdr:row>0</xdr:row>
      <xdr:rowOff>0</xdr:rowOff>
    </xdr:from>
    <xdr:to>
      <xdr:col>13</xdr:col>
      <xdr:colOff>66675</xdr:colOff>
      <xdr:row>0</xdr:row>
      <xdr:rowOff>0</xdr:rowOff>
    </xdr:to>
    <xdr:sp>
      <xdr:nvSpPr>
        <xdr:cNvPr id="15" name="Line 21"/>
        <xdr:cNvSpPr>
          <a:spLocks/>
        </xdr:cNvSpPr>
      </xdr:nvSpPr>
      <xdr:spPr>
        <a:xfrm>
          <a:off x="5743575" y="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0</xdr:rowOff>
    </xdr:from>
    <xdr:to>
      <xdr:col>13</xdr:col>
      <xdr:colOff>76200</xdr:colOff>
      <xdr:row>0</xdr:row>
      <xdr:rowOff>0</xdr:rowOff>
    </xdr:to>
    <xdr:sp>
      <xdr:nvSpPr>
        <xdr:cNvPr id="16" name="Line 22"/>
        <xdr:cNvSpPr>
          <a:spLocks/>
        </xdr:cNvSpPr>
      </xdr:nvSpPr>
      <xdr:spPr>
        <a:xfrm flipV="1">
          <a:off x="800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266700</xdr:colOff>
      <xdr:row>0</xdr:row>
      <xdr:rowOff>0</xdr:rowOff>
    </xdr:from>
    <xdr:to>
      <xdr:col>8</xdr:col>
      <xdr:colOff>266700</xdr:colOff>
      <xdr:row>0</xdr:row>
      <xdr:rowOff>0</xdr:rowOff>
    </xdr:to>
    <xdr:sp>
      <xdr:nvSpPr>
        <xdr:cNvPr id="17" name="Line 25"/>
        <xdr:cNvSpPr>
          <a:spLocks/>
        </xdr:cNvSpPr>
      </xdr:nvSpPr>
      <xdr:spPr>
        <a:xfrm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257175</xdr:colOff>
      <xdr:row>0</xdr:row>
      <xdr:rowOff>0</xdr:rowOff>
    </xdr:from>
    <xdr:to>
      <xdr:col>12</xdr:col>
      <xdr:colOff>104775</xdr:colOff>
      <xdr:row>0</xdr:row>
      <xdr:rowOff>0</xdr:rowOff>
    </xdr:to>
    <xdr:sp>
      <xdr:nvSpPr>
        <xdr:cNvPr id="18" name="Line 26"/>
        <xdr:cNvSpPr>
          <a:spLocks/>
        </xdr:cNvSpPr>
      </xdr:nvSpPr>
      <xdr:spPr>
        <a:xfrm>
          <a:off x="5133975" y="0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0</xdr:row>
      <xdr:rowOff>0</xdr:rowOff>
    </xdr:from>
    <xdr:to>
      <xdr:col>12</xdr:col>
      <xdr:colOff>114300</xdr:colOff>
      <xdr:row>0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7429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7</xdr:col>
      <xdr:colOff>276225</xdr:colOff>
      <xdr:row>0</xdr:row>
      <xdr:rowOff>0</xdr:rowOff>
    </xdr:to>
    <xdr:sp>
      <xdr:nvSpPr>
        <xdr:cNvPr id="20" name="Line 29"/>
        <xdr:cNvSpPr>
          <a:spLocks/>
        </xdr:cNvSpPr>
      </xdr:nvSpPr>
      <xdr:spPr>
        <a:xfrm>
          <a:off x="4543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11</xdr:col>
      <xdr:colOff>57150</xdr:colOff>
      <xdr:row>0</xdr:row>
      <xdr:rowOff>0</xdr:rowOff>
    </xdr:to>
    <xdr:sp>
      <xdr:nvSpPr>
        <xdr:cNvPr id="21" name="Line 30"/>
        <xdr:cNvSpPr>
          <a:spLocks/>
        </xdr:cNvSpPr>
      </xdr:nvSpPr>
      <xdr:spPr>
        <a:xfrm>
          <a:off x="4543425" y="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11</xdr:col>
      <xdr:colOff>66675</xdr:colOff>
      <xdr:row>0</xdr:row>
      <xdr:rowOff>0</xdr:rowOff>
    </xdr:to>
    <xdr:sp>
      <xdr:nvSpPr>
        <xdr:cNvPr id="22" name="Line 31"/>
        <xdr:cNvSpPr>
          <a:spLocks/>
        </xdr:cNvSpPr>
      </xdr:nvSpPr>
      <xdr:spPr>
        <a:xfrm flipV="1">
          <a:off x="677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23" name="Line 34"/>
        <xdr:cNvSpPr>
          <a:spLocks/>
        </xdr:cNvSpPr>
      </xdr:nvSpPr>
      <xdr:spPr>
        <a:xfrm>
          <a:off x="330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10</xdr:col>
      <xdr:colOff>85725</xdr:colOff>
      <xdr:row>0</xdr:row>
      <xdr:rowOff>0</xdr:rowOff>
    </xdr:to>
    <xdr:sp>
      <xdr:nvSpPr>
        <xdr:cNvPr id="24" name="Line 35"/>
        <xdr:cNvSpPr>
          <a:spLocks/>
        </xdr:cNvSpPr>
      </xdr:nvSpPr>
      <xdr:spPr>
        <a:xfrm>
          <a:off x="3314700" y="0"/>
          <a:ext cx="2867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266700</xdr:colOff>
      <xdr:row>0</xdr:row>
      <xdr:rowOff>0</xdr:rowOff>
    </xdr:from>
    <xdr:ext cx="76200" cy="200025"/>
    <xdr:sp>
      <xdr:nvSpPr>
        <xdr:cNvPr id="25" name="TextBox 56"/>
        <xdr:cNvSpPr txBox="1">
          <a:spLocks noChangeArrowheads="1"/>
        </xdr:cNvSpPr>
      </xdr:nvSpPr>
      <xdr:spPr>
        <a:xfrm>
          <a:off x="33147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47625</xdr:colOff>
      <xdr:row>0</xdr:row>
      <xdr:rowOff>0</xdr:rowOff>
    </xdr:from>
    <xdr:ext cx="76200" cy="200025"/>
    <xdr:sp>
      <xdr:nvSpPr>
        <xdr:cNvPr id="26" name="TextBox 61"/>
        <xdr:cNvSpPr txBox="1">
          <a:spLocks noChangeArrowheads="1"/>
        </xdr:cNvSpPr>
      </xdr:nvSpPr>
      <xdr:spPr>
        <a:xfrm>
          <a:off x="30956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J515"/>
  <sheetViews>
    <sheetView tabSelected="1" zoomScale="50" zoomScaleNormal="50" workbookViewId="0" topLeftCell="A1">
      <selection activeCell="A1" sqref="A1"/>
    </sheetView>
  </sheetViews>
  <sheetFormatPr defaultColWidth="9.140625" defaultRowHeight="12.75"/>
  <cols>
    <col min="8" max="8" width="11.28125" style="0" customWidth="1"/>
    <col min="9" max="9" width="10.8515625" style="0" customWidth="1"/>
    <col min="10" max="10" width="10.140625" style="0" customWidth="1"/>
    <col min="11" max="12" width="6.7109375" style="0" customWidth="1"/>
    <col min="13" max="13" width="8.28125" style="0" customWidth="1"/>
    <col min="15" max="15" width="10.28125" style="0" customWidth="1"/>
    <col min="16" max="16" width="8.421875" style="0" customWidth="1"/>
    <col min="17" max="17" width="7.7109375" style="0" customWidth="1"/>
    <col min="18" max="18" width="10.140625" style="0" customWidth="1"/>
    <col min="19" max="19" width="8.57421875" style="0" customWidth="1"/>
    <col min="20" max="20" width="9.28125" style="0" customWidth="1"/>
    <col min="21" max="22" width="6.140625" style="0" customWidth="1"/>
    <col min="23" max="23" width="6.00390625" style="0" customWidth="1"/>
    <col min="24" max="25" width="6.57421875" style="0" customWidth="1"/>
    <col min="26" max="26" width="6.421875" style="0" customWidth="1"/>
    <col min="27" max="27" width="6.140625" style="0" customWidth="1"/>
    <col min="28" max="28" width="5.57421875" style="0" customWidth="1"/>
    <col min="29" max="29" width="5.28125" style="0" customWidth="1"/>
    <col min="30" max="30" width="5.00390625" style="0" customWidth="1"/>
    <col min="31" max="31" width="6.7109375" style="0" customWidth="1"/>
    <col min="32" max="32" width="6.00390625" style="0" customWidth="1"/>
    <col min="33" max="33" width="6.140625" style="0" customWidth="1"/>
    <col min="34" max="34" width="2.8515625" style="0" customWidth="1"/>
    <col min="35" max="35" width="3.140625" style="0" customWidth="1"/>
    <col min="36" max="36" width="3.28125" style="0" customWidth="1"/>
  </cols>
  <sheetData>
    <row r="3" spans="3:27" ht="12.75">
      <c r="C3" t="s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  <c r="P3">
        <v>2</v>
      </c>
      <c r="Q3">
        <v>2</v>
      </c>
      <c r="R3">
        <v>2</v>
      </c>
      <c r="S3">
        <v>2</v>
      </c>
      <c r="T3">
        <v>2</v>
      </c>
      <c r="U3">
        <v>2</v>
      </c>
      <c r="V3">
        <v>3</v>
      </c>
      <c r="W3">
        <v>3</v>
      </c>
      <c r="X3" s="1">
        <v>3</v>
      </c>
      <c r="Y3">
        <v>3</v>
      </c>
      <c r="Z3">
        <v>3</v>
      </c>
      <c r="AA3">
        <v>3</v>
      </c>
    </row>
    <row r="4" spans="3:27" ht="12.75">
      <c r="C4" t="s">
        <v>2</v>
      </c>
      <c r="D4">
        <v>1</v>
      </c>
      <c r="E4">
        <v>1</v>
      </c>
      <c r="F4">
        <v>2</v>
      </c>
      <c r="G4">
        <v>2</v>
      </c>
      <c r="H4">
        <v>3</v>
      </c>
      <c r="I4">
        <v>3</v>
      </c>
      <c r="J4">
        <v>0</v>
      </c>
      <c r="K4">
        <v>0</v>
      </c>
      <c r="L4">
        <v>2</v>
      </c>
      <c r="M4">
        <v>2</v>
      </c>
      <c r="N4">
        <v>3</v>
      </c>
      <c r="O4">
        <v>3</v>
      </c>
      <c r="P4">
        <v>0</v>
      </c>
      <c r="Q4">
        <v>0</v>
      </c>
      <c r="R4">
        <v>1</v>
      </c>
      <c r="S4">
        <v>1</v>
      </c>
      <c r="T4">
        <v>3</v>
      </c>
      <c r="U4">
        <v>3</v>
      </c>
      <c r="V4">
        <v>0</v>
      </c>
      <c r="W4">
        <v>0</v>
      </c>
      <c r="X4" s="1">
        <v>1</v>
      </c>
      <c r="Y4">
        <v>1</v>
      </c>
      <c r="Z4">
        <v>2</v>
      </c>
      <c r="AA4">
        <v>2</v>
      </c>
    </row>
    <row r="5" spans="3:27" ht="12.75">
      <c r="C5" t="s">
        <v>3</v>
      </c>
      <c r="D5">
        <v>2</v>
      </c>
      <c r="E5">
        <v>3</v>
      </c>
      <c r="F5">
        <v>3</v>
      </c>
      <c r="G5">
        <v>1</v>
      </c>
      <c r="H5">
        <v>1</v>
      </c>
      <c r="I5">
        <v>2</v>
      </c>
      <c r="J5">
        <v>2</v>
      </c>
      <c r="K5">
        <v>3</v>
      </c>
      <c r="L5">
        <v>0</v>
      </c>
      <c r="M5">
        <v>3</v>
      </c>
      <c r="N5">
        <v>0</v>
      </c>
      <c r="O5">
        <v>2</v>
      </c>
      <c r="P5">
        <v>1</v>
      </c>
      <c r="Q5">
        <v>3</v>
      </c>
      <c r="R5">
        <v>0</v>
      </c>
      <c r="S5">
        <v>3</v>
      </c>
      <c r="T5">
        <v>0</v>
      </c>
      <c r="U5">
        <v>1</v>
      </c>
      <c r="V5">
        <v>1</v>
      </c>
      <c r="W5">
        <v>2</v>
      </c>
      <c r="X5" s="1">
        <v>2</v>
      </c>
      <c r="Y5">
        <v>0</v>
      </c>
      <c r="Z5">
        <v>0</v>
      </c>
      <c r="AA5">
        <v>1</v>
      </c>
    </row>
    <row r="6" spans="3:27" ht="12.75">
      <c r="C6" t="s">
        <v>1</v>
      </c>
      <c r="D6">
        <v>3</v>
      </c>
      <c r="E6">
        <v>2</v>
      </c>
      <c r="F6">
        <v>1</v>
      </c>
      <c r="G6">
        <v>3</v>
      </c>
      <c r="H6">
        <v>2</v>
      </c>
      <c r="I6">
        <v>1</v>
      </c>
      <c r="J6">
        <v>3</v>
      </c>
      <c r="K6">
        <v>2</v>
      </c>
      <c r="L6">
        <v>3</v>
      </c>
      <c r="M6">
        <v>0</v>
      </c>
      <c r="N6">
        <v>2</v>
      </c>
      <c r="O6">
        <v>0</v>
      </c>
      <c r="P6">
        <v>3</v>
      </c>
      <c r="Q6">
        <v>1</v>
      </c>
      <c r="R6">
        <v>3</v>
      </c>
      <c r="S6">
        <v>0</v>
      </c>
      <c r="T6">
        <v>1</v>
      </c>
      <c r="U6">
        <v>0</v>
      </c>
      <c r="V6">
        <v>2</v>
      </c>
      <c r="W6">
        <v>1</v>
      </c>
      <c r="X6" s="1">
        <v>0</v>
      </c>
      <c r="Y6">
        <v>2</v>
      </c>
      <c r="Z6">
        <v>1</v>
      </c>
      <c r="AA6">
        <v>0</v>
      </c>
    </row>
    <row r="9" spans="5:8" ht="12.75">
      <c r="E9" s="30" t="s">
        <v>96</v>
      </c>
      <c r="F9" s="30" t="s">
        <v>96</v>
      </c>
      <c r="G9" s="28" t="s">
        <v>95</v>
      </c>
      <c r="H9" s="28" t="s">
        <v>95</v>
      </c>
    </row>
    <row r="10" spans="3:8" ht="12.75">
      <c r="C10" s="1" t="s">
        <v>0</v>
      </c>
      <c r="D10" s="1">
        <f>X3</f>
        <v>3</v>
      </c>
      <c r="E10" s="30">
        <v>1</v>
      </c>
      <c r="F10" s="30">
        <v>1</v>
      </c>
      <c r="G10" s="28">
        <v>1</v>
      </c>
      <c r="H10" s="28">
        <v>1</v>
      </c>
    </row>
    <row r="11" spans="3:8" ht="12.75">
      <c r="C11" s="1" t="s">
        <v>2</v>
      </c>
      <c r="D11" s="1">
        <f>X4</f>
        <v>1</v>
      </c>
      <c r="E11" s="30">
        <v>0</v>
      </c>
      <c r="F11" s="30">
        <v>1</v>
      </c>
      <c r="G11" s="28">
        <v>0</v>
      </c>
      <c r="H11" s="28">
        <v>1</v>
      </c>
    </row>
    <row r="12" spans="3:8" ht="12.75">
      <c r="C12" s="1" t="s">
        <v>3</v>
      </c>
      <c r="D12" s="1">
        <f>X5</f>
        <v>2</v>
      </c>
      <c r="E12" s="30">
        <v>1</v>
      </c>
      <c r="F12" s="30">
        <v>0</v>
      </c>
      <c r="G12" s="28">
        <v>1</v>
      </c>
      <c r="H12" s="28">
        <v>0</v>
      </c>
    </row>
    <row r="13" spans="3:8" ht="12.75">
      <c r="C13" s="1" t="s">
        <v>1</v>
      </c>
      <c r="D13" s="1">
        <f>X6</f>
        <v>0</v>
      </c>
      <c r="E13" s="30">
        <v>0</v>
      </c>
      <c r="F13" s="30">
        <v>0</v>
      </c>
      <c r="G13" s="28">
        <v>0</v>
      </c>
      <c r="H13" s="28">
        <v>0</v>
      </c>
    </row>
    <row r="14" spans="6:18" ht="12.75">
      <c r="F14" s="30" t="s">
        <v>93</v>
      </c>
      <c r="G14" s="28" t="s">
        <v>94</v>
      </c>
      <c r="N14" s="30" t="s">
        <v>93</v>
      </c>
      <c r="O14" s="28" t="s">
        <v>100</v>
      </c>
      <c r="R14" s="28" t="s">
        <v>101</v>
      </c>
    </row>
    <row r="15" spans="1:18" ht="12.75">
      <c r="A15" t="s">
        <v>27</v>
      </c>
      <c r="C15" t="s">
        <v>0</v>
      </c>
      <c r="D15" t="s">
        <v>0</v>
      </c>
      <c r="E15" t="s">
        <v>0</v>
      </c>
      <c r="F15" s="30"/>
      <c r="G15" s="28"/>
      <c r="H15">
        <f>VLOOKUP(C15,$C$10:$F$13,3)</f>
        <v>1</v>
      </c>
      <c r="I15">
        <f>VLOOKUP(C15,$C$10:$F$13,4)</f>
        <v>1</v>
      </c>
      <c r="J15">
        <f>VLOOKUP(D15,$C$10:$F$13,3)</f>
        <v>1</v>
      </c>
      <c r="K15">
        <f>VLOOKUP(D15,$C$10:$F$13,4)</f>
        <v>1</v>
      </c>
      <c r="L15">
        <f>VLOOKUP(E15,$C$10:$F$13,3)</f>
        <v>1</v>
      </c>
      <c r="M15">
        <f>VLOOKUP(E15,$C$10:$F$13,4)</f>
        <v>1</v>
      </c>
      <c r="N15" s="30"/>
      <c r="O15" s="28"/>
      <c r="R15" s="28"/>
    </row>
    <row r="16" spans="2:18" ht="12.75">
      <c r="B16" t="s">
        <v>29</v>
      </c>
      <c r="C16">
        <f>VLOOKUP(C15,$C$10:$D$13,2)</f>
        <v>3</v>
      </c>
      <c r="D16">
        <f>VLOOKUP(D15,$C$10:$D$13,2)</f>
        <v>3</v>
      </c>
      <c r="E16">
        <f>VLOOKUP(E15,$C$10:$D$13,2)</f>
        <v>3</v>
      </c>
      <c r="F16" s="30">
        <f>E16*1+D16*4+C16*16</f>
        <v>63</v>
      </c>
      <c r="G16" s="28">
        <f>O16</f>
        <v>21</v>
      </c>
      <c r="N16" s="30">
        <f>H15*32+I15*16+J15*8+K15*4+L15*2+M15*1</f>
        <v>63</v>
      </c>
      <c r="O16" s="28">
        <f>H15*6+I15*5+J15*4+K15*3+L15*2+M15*1</f>
        <v>21</v>
      </c>
      <c r="P16" t="str">
        <f>B16</f>
        <v>AAA</v>
      </c>
      <c r="Q16" t="str">
        <f>A15</f>
        <v>2LYS</v>
      </c>
      <c r="R16" s="28">
        <f>H15*1+I15*2+J15*3+K15*4+L15*5+M15*6</f>
        <v>21</v>
      </c>
    </row>
    <row r="17" spans="1:18" ht="12.75">
      <c r="A17" t="s">
        <v>28</v>
      </c>
      <c r="C17" t="s">
        <v>0</v>
      </c>
      <c r="D17" t="s">
        <v>0</v>
      </c>
      <c r="E17" t="s">
        <v>2</v>
      </c>
      <c r="F17" s="30"/>
      <c r="G17" s="28"/>
      <c r="H17">
        <f>VLOOKUP(C17,$C$10:$F$13,3)</f>
        <v>1</v>
      </c>
      <c r="I17">
        <f>VLOOKUP(C17,$C$10:$F$13,4)</f>
        <v>1</v>
      </c>
      <c r="J17">
        <f>VLOOKUP(D17,$C$10:$F$13,3)</f>
        <v>1</v>
      </c>
      <c r="K17">
        <f>VLOOKUP(D17,$C$10:$F$13,4)</f>
        <v>1</v>
      </c>
      <c r="L17">
        <f>VLOOKUP(E17,$C$10:$F$13,3)</f>
        <v>0</v>
      </c>
      <c r="M17">
        <f>VLOOKUP(E17,$C$10:$F$13,4)</f>
        <v>1</v>
      </c>
      <c r="N17" s="30"/>
      <c r="O17" s="28"/>
      <c r="R17" s="28"/>
    </row>
    <row r="18" spans="2:18" ht="12.75">
      <c r="B18" t="s">
        <v>30</v>
      </c>
      <c r="C18">
        <f>VLOOKUP(C17,$C$10:$D$13,2)</f>
        <v>3</v>
      </c>
      <c r="D18">
        <f>VLOOKUP(D17,$C$10:$D$13,2)</f>
        <v>3</v>
      </c>
      <c r="E18">
        <f>VLOOKUP(E17,$C$10:$D$13,2)</f>
        <v>1</v>
      </c>
      <c r="F18" s="30">
        <f>E18*1+D18*4+C18*16</f>
        <v>61</v>
      </c>
      <c r="G18" s="28">
        <f>O18</f>
        <v>19</v>
      </c>
      <c r="N18" s="30">
        <f>H17*32+I17*16+J17*8+K17*4+L17*2+M17*1</f>
        <v>61</v>
      </c>
      <c r="O18" s="28">
        <f>H17*6+I17*5+J17*4+K17*3+L17*2+M17*1</f>
        <v>19</v>
      </c>
      <c r="P18" t="str">
        <f>B18</f>
        <v>AAC</v>
      </c>
      <c r="Q18" t="str">
        <f>A17</f>
        <v>2ASN</v>
      </c>
      <c r="R18" s="28">
        <f>H17*1+I17*2+J17*3+K17*4+L17*5+M17*6</f>
        <v>16</v>
      </c>
    </row>
    <row r="19" spans="1:18" ht="12.75">
      <c r="A19" t="s">
        <v>27</v>
      </c>
      <c r="C19" t="s">
        <v>0</v>
      </c>
      <c r="D19" t="s">
        <v>0</v>
      </c>
      <c r="E19" t="s">
        <v>3</v>
      </c>
      <c r="F19" s="30"/>
      <c r="G19" s="28"/>
      <c r="H19">
        <f>VLOOKUP(C19,$C$10:$F$13,3)</f>
        <v>1</v>
      </c>
      <c r="I19">
        <f>VLOOKUP(C19,$C$10:$F$13,4)</f>
        <v>1</v>
      </c>
      <c r="J19">
        <f>VLOOKUP(D19,$C$10:$F$13,3)</f>
        <v>1</v>
      </c>
      <c r="K19">
        <f>VLOOKUP(D19,$C$10:$F$13,4)</f>
        <v>1</v>
      </c>
      <c r="L19">
        <f>VLOOKUP(E19,$C$10:$F$13,3)</f>
        <v>1</v>
      </c>
      <c r="M19">
        <f>VLOOKUP(E19,$C$10:$F$13,4)</f>
        <v>0</v>
      </c>
      <c r="N19" s="30"/>
      <c r="O19" s="28"/>
      <c r="R19" s="28"/>
    </row>
    <row r="20" spans="2:18" ht="12.75">
      <c r="B20" t="s">
        <v>31</v>
      </c>
      <c r="C20">
        <f>VLOOKUP(C19,$C$10:$D$13,2)</f>
        <v>3</v>
      </c>
      <c r="D20">
        <f>VLOOKUP(D19,$C$10:$D$13,2)</f>
        <v>3</v>
      </c>
      <c r="E20">
        <f>VLOOKUP(E19,$C$10:$D$13,2)</f>
        <v>2</v>
      </c>
      <c r="F20" s="30">
        <f>E20*1+D20*4+C20*16</f>
        <v>62</v>
      </c>
      <c r="G20" s="28">
        <f>O20</f>
        <v>20</v>
      </c>
      <c r="N20" s="30">
        <f>H19*32+I19*16+J19*8+K19*4+L19*2+M19*1</f>
        <v>62</v>
      </c>
      <c r="O20" s="28">
        <f>H19*6+I19*5+J19*4+K19*3+L19*2+M19*1</f>
        <v>20</v>
      </c>
      <c r="P20" t="str">
        <f>B20</f>
        <v>AAG</v>
      </c>
      <c r="Q20" t="str">
        <f>A19</f>
        <v>2LYS</v>
      </c>
      <c r="R20" s="28">
        <f>H19*1+I19*2+J19*3+K19*4+L19*5+M19*6</f>
        <v>15</v>
      </c>
    </row>
    <row r="21" spans="1:18" ht="12.75">
      <c r="A21" t="s">
        <v>28</v>
      </c>
      <c r="C21" t="s">
        <v>0</v>
      </c>
      <c r="D21" t="s">
        <v>0</v>
      </c>
      <c r="E21" t="s">
        <v>1</v>
      </c>
      <c r="F21" s="30"/>
      <c r="G21" s="28"/>
      <c r="H21">
        <f>VLOOKUP(C21,$C$10:$F$13,3)</f>
        <v>1</v>
      </c>
      <c r="I21">
        <f>VLOOKUP(C21,$C$10:$F$13,4)</f>
        <v>1</v>
      </c>
      <c r="J21">
        <f>VLOOKUP(D21,$C$10:$F$13,3)</f>
        <v>1</v>
      </c>
      <c r="K21">
        <f>VLOOKUP(D21,$C$10:$F$13,4)</f>
        <v>1</v>
      </c>
      <c r="L21">
        <f>VLOOKUP(E21,$C$10:$F$13,3)</f>
        <v>0</v>
      </c>
      <c r="M21">
        <f>VLOOKUP(E21,$C$10:$F$13,4)</f>
        <v>0</v>
      </c>
      <c r="N21" s="30"/>
      <c r="O21" s="28"/>
      <c r="R21" s="28"/>
    </row>
    <row r="22" spans="2:18" ht="12.75">
      <c r="B22" t="s">
        <v>32</v>
      </c>
      <c r="C22">
        <f>VLOOKUP(C21,$C$10:$D$13,2)</f>
        <v>3</v>
      </c>
      <c r="D22">
        <f>VLOOKUP(D21,$C$10:$D$13,2)</f>
        <v>3</v>
      </c>
      <c r="E22">
        <f>VLOOKUP(E21,$C$10:$D$13,2)</f>
        <v>0</v>
      </c>
      <c r="F22" s="30">
        <f>E22*1+D22*4+C22*16</f>
        <v>60</v>
      </c>
      <c r="G22" s="28">
        <f>O22</f>
        <v>18</v>
      </c>
      <c r="N22" s="30">
        <f>H21*32+I21*16+J21*8+K21*4+L21*2+M21*1</f>
        <v>60</v>
      </c>
      <c r="O22" s="28">
        <f>H21*6+I21*5+J21*4+K21*3+L21*2+M21*1</f>
        <v>18</v>
      </c>
      <c r="P22" t="str">
        <f>B22</f>
        <v>AAU</v>
      </c>
      <c r="Q22" t="str">
        <f>A21</f>
        <v>2ASN</v>
      </c>
      <c r="R22" s="28">
        <f>H21*1+I21*2+J21*3+K21*4+L21*5+M21*6</f>
        <v>10</v>
      </c>
    </row>
    <row r="23" spans="1:18" ht="12.75">
      <c r="A23" t="s">
        <v>9</v>
      </c>
      <c r="C23" t="s">
        <v>0</v>
      </c>
      <c r="D23" t="s">
        <v>2</v>
      </c>
      <c r="E23" t="s">
        <v>0</v>
      </c>
      <c r="F23" s="30"/>
      <c r="G23" s="28"/>
      <c r="H23">
        <f>VLOOKUP(C23,$C$10:$F$13,3)</f>
        <v>1</v>
      </c>
      <c r="I23">
        <f>VLOOKUP(C23,$C$10:$F$13,4)</f>
        <v>1</v>
      </c>
      <c r="J23">
        <f>VLOOKUP(D23,$C$10:$F$13,3)</f>
        <v>0</v>
      </c>
      <c r="K23">
        <f>VLOOKUP(D23,$C$10:$F$13,4)</f>
        <v>1</v>
      </c>
      <c r="L23">
        <f>VLOOKUP(E23,$C$10:$F$13,3)</f>
        <v>1</v>
      </c>
      <c r="M23">
        <f>VLOOKUP(E23,$C$10:$F$13,4)</f>
        <v>1</v>
      </c>
      <c r="N23" s="30"/>
      <c r="O23" s="28"/>
      <c r="R23" s="28"/>
    </row>
    <row r="24" spans="2:18" ht="12.75">
      <c r="B24" t="s">
        <v>33</v>
      </c>
      <c r="C24">
        <f>VLOOKUP(C23,$C$10:$D$13,2)</f>
        <v>3</v>
      </c>
      <c r="D24">
        <f>VLOOKUP(D23,$C$10:$D$13,2)</f>
        <v>1</v>
      </c>
      <c r="E24">
        <f>VLOOKUP(E23,$C$10:$D$13,2)</f>
        <v>3</v>
      </c>
      <c r="F24" s="30">
        <f>E24*1+D24*4+C24*16</f>
        <v>55</v>
      </c>
      <c r="G24" s="28">
        <f>O24</f>
        <v>17</v>
      </c>
      <c r="N24" s="30">
        <f>H23*32+I23*16+J23*8+K23*4+L23*2+M23*1</f>
        <v>55</v>
      </c>
      <c r="O24" s="28">
        <f>H23*6+I23*5+J23*4+K23*3+L23*2+M23*1</f>
        <v>17</v>
      </c>
      <c r="P24" t="str">
        <f>B24</f>
        <v>ACA</v>
      </c>
      <c r="Q24" t="str">
        <f>A23</f>
        <v>4THR</v>
      </c>
      <c r="R24" s="28">
        <f>H23*1+I23*2+J23*3+K23*4+L23*5+M23*6</f>
        <v>18</v>
      </c>
    </row>
    <row r="25" spans="1:18" ht="12.75">
      <c r="A25" t="s">
        <v>9</v>
      </c>
      <c r="C25" t="s">
        <v>0</v>
      </c>
      <c r="D25" t="s">
        <v>2</v>
      </c>
      <c r="E25" t="s">
        <v>2</v>
      </c>
      <c r="F25" s="30"/>
      <c r="G25" s="28"/>
      <c r="H25">
        <f>VLOOKUP(C25,$C$10:$F$13,3)</f>
        <v>1</v>
      </c>
      <c r="I25">
        <f>VLOOKUP(C25,$C$10:$F$13,4)</f>
        <v>1</v>
      </c>
      <c r="J25">
        <f>VLOOKUP(D25,$C$10:$F$13,3)</f>
        <v>0</v>
      </c>
      <c r="K25">
        <f>VLOOKUP(D25,$C$10:$F$13,4)</f>
        <v>1</v>
      </c>
      <c r="L25">
        <f>VLOOKUP(E25,$C$10:$F$13,3)</f>
        <v>0</v>
      </c>
      <c r="M25">
        <f>VLOOKUP(E25,$C$10:$F$13,4)</f>
        <v>1</v>
      </c>
      <c r="N25" s="30"/>
      <c r="O25" s="28"/>
      <c r="R25" s="28"/>
    </row>
    <row r="26" spans="2:18" ht="12.75">
      <c r="B26" t="s">
        <v>34</v>
      </c>
      <c r="C26">
        <f>VLOOKUP(C25,$C$10:$D$13,2)</f>
        <v>3</v>
      </c>
      <c r="D26">
        <f>VLOOKUP(D25,$C$10:$D$13,2)</f>
        <v>1</v>
      </c>
      <c r="E26">
        <f>VLOOKUP(E25,$C$10:$D$13,2)</f>
        <v>1</v>
      </c>
      <c r="F26" s="30">
        <f>E26*1+D26*4+C26*16</f>
        <v>53</v>
      </c>
      <c r="G26" s="28">
        <f>O26</f>
        <v>15</v>
      </c>
      <c r="N26" s="30">
        <f>H25*32+I25*16+J25*8+K25*4+L25*2+M25*1</f>
        <v>53</v>
      </c>
      <c r="O26" s="28">
        <f>H25*6+I25*5+J25*4+K25*3+L25*2+M25*1</f>
        <v>15</v>
      </c>
      <c r="P26" t="str">
        <f>B26</f>
        <v>ACC</v>
      </c>
      <c r="Q26" t="str">
        <f>A25</f>
        <v>4THR</v>
      </c>
      <c r="R26" s="28">
        <f>H25*1+I25*2+J25*3+K25*4+L25*5+M25*6</f>
        <v>13</v>
      </c>
    </row>
    <row r="27" spans="1:18" ht="12.75">
      <c r="A27" t="s">
        <v>9</v>
      </c>
      <c r="C27" t="s">
        <v>0</v>
      </c>
      <c r="D27" t="s">
        <v>2</v>
      </c>
      <c r="E27" t="s">
        <v>3</v>
      </c>
      <c r="F27" s="30"/>
      <c r="G27" s="28"/>
      <c r="H27">
        <f>VLOOKUP(C27,$C$10:$F$13,3)</f>
        <v>1</v>
      </c>
      <c r="I27">
        <f>VLOOKUP(C27,$C$10:$F$13,4)</f>
        <v>1</v>
      </c>
      <c r="J27">
        <f>VLOOKUP(D27,$C$10:$F$13,3)</f>
        <v>0</v>
      </c>
      <c r="K27">
        <f>VLOOKUP(D27,$C$10:$F$13,4)</f>
        <v>1</v>
      </c>
      <c r="L27">
        <f>VLOOKUP(E27,$C$10:$F$13,3)</f>
        <v>1</v>
      </c>
      <c r="M27">
        <f>VLOOKUP(E27,$C$10:$F$13,4)</f>
        <v>0</v>
      </c>
      <c r="N27" s="30"/>
      <c r="O27" s="28"/>
      <c r="R27" s="28"/>
    </row>
    <row r="28" spans="2:18" ht="12.75">
      <c r="B28" t="s">
        <v>35</v>
      </c>
      <c r="C28">
        <f>VLOOKUP(C27,$C$10:$D$13,2)</f>
        <v>3</v>
      </c>
      <c r="D28">
        <f>VLOOKUP(D27,$C$10:$D$13,2)</f>
        <v>1</v>
      </c>
      <c r="E28">
        <f>VLOOKUP(E27,$C$10:$D$13,2)</f>
        <v>2</v>
      </c>
      <c r="F28" s="30">
        <f>E28*1+D28*4+C28*16</f>
        <v>54</v>
      </c>
      <c r="G28" s="28">
        <f>O28</f>
        <v>16</v>
      </c>
      <c r="N28" s="30">
        <f>H27*32+I27*16+J27*8+K27*4+L27*2+M27*1</f>
        <v>54</v>
      </c>
      <c r="O28" s="28">
        <f>H27*6+I27*5+J27*4+K27*3+L27*2+M27*1</f>
        <v>16</v>
      </c>
      <c r="P28" t="str">
        <f>B28</f>
        <v>ACG</v>
      </c>
      <c r="Q28" t="str">
        <f>A27</f>
        <v>4THR</v>
      </c>
      <c r="R28" s="28">
        <f>H27*1+I27*2+J27*3+K27*4+L27*5+M27*6</f>
        <v>12</v>
      </c>
    </row>
    <row r="29" spans="1:18" ht="12.75">
      <c r="A29" t="s">
        <v>9</v>
      </c>
      <c r="C29" t="s">
        <v>0</v>
      </c>
      <c r="D29" t="s">
        <v>2</v>
      </c>
      <c r="E29" t="s">
        <v>1</v>
      </c>
      <c r="F29" s="30"/>
      <c r="G29" s="28"/>
      <c r="H29">
        <f>VLOOKUP(C29,$C$10:$F$13,3)</f>
        <v>1</v>
      </c>
      <c r="I29">
        <f>VLOOKUP(C29,$C$10:$F$13,4)</f>
        <v>1</v>
      </c>
      <c r="J29">
        <f>VLOOKUP(D29,$C$10:$F$13,3)</f>
        <v>0</v>
      </c>
      <c r="K29">
        <f>VLOOKUP(D29,$C$10:$F$13,4)</f>
        <v>1</v>
      </c>
      <c r="L29">
        <f>VLOOKUP(E29,$C$10:$F$13,3)</f>
        <v>0</v>
      </c>
      <c r="M29">
        <f>VLOOKUP(E29,$C$10:$F$13,4)</f>
        <v>0</v>
      </c>
      <c r="N29" s="30"/>
      <c r="O29" s="28"/>
      <c r="R29" s="28"/>
    </row>
    <row r="30" spans="2:18" ht="12.75">
      <c r="B30" t="s">
        <v>36</v>
      </c>
      <c r="C30">
        <f>VLOOKUP(C29,$C$10:$D$13,2)</f>
        <v>3</v>
      </c>
      <c r="D30">
        <f>VLOOKUP(D29,$C$10:$D$13,2)</f>
        <v>1</v>
      </c>
      <c r="E30">
        <f>VLOOKUP(E29,$C$10:$D$13,2)</f>
        <v>0</v>
      </c>
      <c r="F30" s="30">
        <f>E30*1+D30*4+C30*16</f>
        <v>52</v>
      </c>
      <c r="G30" s="28">
        <f>O30</f>
        <v>14</v>
      </c>
      <c r="N30" s="30">
        <f>H29*32+I29*16+J29*8+K29*4+L29*2+M29*1</f>
        <v>52</v>
      </c>
      <c r="O30" s="28">
        <f>H29*6+I29*5+J29*4+K29*3+L29*2+M29*1</f>
        <v>14</v>
      </c>
      <c r="P30" t="str">
        <f>B30</f>
        <v>ACU</v>
      </c>
      <c r="Q30" t="str">
        <f>A29</f>
        <v>4THR</v>
      </c>
      <c r="R30" s="28">
        <f>H29*1+I29*2+J29*3+K29*4+L29*5+M29*6</f>
        <v>7</v>
      </c>
    </row>
    <row r="31" spans="1:18" ht="12.75">
      <c r="A31" t="s">
        <v>10</v>
      </c>
      <c r="C31" t="s">
        <v>0</v>
      </c>
      <c r="D31" t="s">
        <v>3</v>
      </c>
      <c r="E31" t="s">
        <v>0</v>
      </c>
      <c r="F31" s="30"/>
      <c r="G31" s="28"/>
      <c r="H31">
        <f>VLOOKUP(C31,$C$10:$F$13,3)</f>
        <v>1</v>
      </c>
      <c r="I31">
        <f>VLOOKUP(C31,$C$10:$F$13,4)</f>
        <v>1</v>
      </c>
      <c r="J31">
        <f>VLOOKUP(D31,$C$10:$F$13,3)</f>
        <v>1</v>
      </c>
      <c r="K31">
        <f>VLOOKUP(D31,$C$10:$F$13,4)</f>
        <v>0</v>
      </c>
      <c r="L31">
        <f>VLOOKUP(E31,$C$10:$F$13,3)</f>
        <v>1</v>
      </c>
      <c r="M31">
        <f>VLOOKUP(E31,$C$10:$F$13,4)</f>
        <v>1</v>
      </c>
      <c r="N31" s="30"/>
      <c r="O31" s="28"/>
      <c r="R31" s="28"/>
    </row>
    <row r="32" spans="2:18" ht="12.75">
      <c r="B32" t="s">
        <v>37</v>
      </c>
      <c r="C32">
        <f>VLOOKUP(C31,$C$10:$D$13,2)</f>
        <v>3</v>
      </c>
      <c r="D32">
        <f>VLOOKUP(D31,$C$10:$D$13,2)</f>
        <v>2</v>
      </c>
      <c r="E32">
        <f>VLOOKUP(E31,$C$10:$D$13,2)</f>
        <v>3</v>
      </c>
      <c r="F32" s="30">
        <f>E32*1+D32*4+C32*16</f>
        <v>59</v>
      </c>
      <c r="G32" s="28">
        <f>O32</f>
        <v>18</v>
      </c>
      <c r="N32" s="30">
        <f>H31*32+I31*16+J31*8+K31*4+L31*2+M31*1</f>
        <v>59</v>
      </c>
      <c r="O32" s="28">
        <f>H31*6+I31*5+J31*4+K31*3+L31*2+M31*1</f>
        <v>18</v>
      </c>
      <c r="P32" t="str">
        <f>B32</f>
        <v>AGA</v>
      </c>
      <c r="Q32" t="str">
        <f>A31</f>
        <v>6ARG</v>
      </c>
      <c r="R32" s="28">
        <f>H31*1+I31*2+J31*3+K31*4+L31*5+M31*6</f>
        <v>17</v>
      </c>
    </row>
    <row r="33" spans="1:18" ht="12.75">
      <c r="A33" t="s">
        <v>11</v>
      </c>
      <c r="C33" t="s">
        <v>0</v>
      </c>
      <c r="D33" t="s">
        <v>3</v>
      </c>
      <c r="E33" t="s">
        <v>2</v>
      </c>
      <c r="F33" s="30"/>
      <c r="G33" s="28"/>
      <c r="H33">
        <f>VLOOKUP(C33,$C$10:$F$13,3)</f>
        <v>1</v>
      </c>
      <c r="I33">
        <f>VLOOKUP(C33,$C$10:$F$13,4)</f>
        <v>1</v>
      </c>
      <c r="J33">
        <f>VLOOKUP(D33,$C$10:$F$13,3)</f>
        <v>1</v>
      </c>
      <c r="K33">
        <f>VLOOKUP(D33,$C$10:$F$13,4)</f>
        <v>0</v>
      </c>
      <c r="L33">
        <f>VLOOKUP(E33,$C$10:$F$13,3)</f>
        <v>0</v>
      </c>
      <c r="M33">
        <f>VLOOKUP(E33,$C$10:$F$13,4)</f>
        <v>1</v>
      </c>
      <c r="N33" s="30"/>
      <c r="O33" s="28"/>
      <c r="R33" s="28"/>
    </row>
    <row r="34" spans="2:18" ht="12.75">
      <c r="B34" t="s">
        <v>38</v>
      </c>
      <c r="C34">
        <f>VLOOKUP(C33,$C$10:$D$13,2)</f>
        <v>3</v>
      </c>
      <c r="D34">
        <f>VLOOKUP(D33,$C$10:$D$13,2)</f>
        <v>2</v>
      </c>
      <c r="E34">
        <f>VLOOKUP(E33,$C$10:$D$13,2)</f>
        <v>1</v>
      </c>
      <c r="F34" s="30">
        <f>E34*1+D34*4+C34*16</f>
        <v>57</v>
      </c>
      <c r="G34" s="28">
        <f>O34</f>
        <v>16</v>
      </c>
      <c r="N34" s="30">
        <f>H33*32+I33*16+J33*8+K33*4+L33*2+M33*1</f>
        <v>57</v>
      </c>
      <c r="O34" s="28">
        <f>H33*6+I33*5+J33*4+K33*3+L33*2+M33*1</f>
        <v>16</v>
      </c>
      <c r="P34" t="str">
        <f>B34</f>
        <v>AGC</v>
      </c>
      <c r="Q34" t="str">
        <f>A33</f>
        <v>6SER</v>
      </c>
      <c r="R34" s="28">
        <f>H33*1+I33*2+J33*3+K33*4+L33*5+M33*6</f>
        <v>12</v>
      </c>
    </row>
    <row r="35" spans="1:18" ht="12.75">
      <c r="A35" t="s">
        <v>10</v>
      </c>
      <c r="C35" t="s">
        <v>0</v>
      </c>
      <c r="D35" t="s">
        <v>3</v>
      </c>
      <c r="E35" t="s">
        <v>3</v>
      </c>
      <c r="F35" s="30"/>
      <c r="G35" s="28"/>
      <c r="H35">
        <f>VLOOKUP(C35,$C$10:$F$13,3)</f>
        <v>1</v>
      </c>
      <c r="I35">
        <f>VLOOKUP(C35,$C$10:$F$13,4)</f>
        <v>1</v>
      </c>
      <c r="J35">
        <f>VLOOKUP(D35,$C$10:$F$13,3)</f>
        <v>1</v>
      </c>
      <c r="K35">
        <f>VLOOKUP(D35,$C$10:$F$13,4)</f>
        <v>0</v>
      </c>
      <c r="L35">
        <f>VLOOKUP(E35,$C$10:$F$13,3)</f>
        <v>1</v>
      </c>
      <c r="M35">
        <f>VLOOKUP(E35,$C$10:$F$13,4)</f>
        <v>0</v>
      </c>
      <c r="N35" s="30"/>
      <c r="O35" s="28"/>
      <c r="R35" s="28"/>
    </row>
    <row r="36" spans="2:18" ht="12.75">
      <c r="B36" t="s">
        <v>39</v>
      </c>
      <c r="C36">
        <f>VLOOKUP(C35,$C$10:$D$13,2)</f>
        <v>3</v>
      </c>
      <c r="D36">
        <f>VLOOKUP(D35,$C$10:$D$13,2)</f>
        <v>2</v>
      </c>
      <c r="E36">
        <f>VLOOKUP(E35,$C$10:$D$13,2)</f>
        <v>2</v>
      </c>
      <c r="F36" s="30">
        <f>E36*1+D36*4+C36*16</f>
        <v>58</v>
      </c>
      <c r="G36" s="28">
        <f>O36</f>
        <v>17</v>
      </c>
      <c r="N36" s="30">
        <f>H35*32+I35*16+J35*8+K35*4+L35*2+M35*1</f>
        <v>58</v>
      </c>
      <c r="O36" s="28">
        <f>H35*6+I35*5+J35*4+K35*3+L35*2+M35*1</f>
        <v>17</v>
      </c>
      <c r="P36" t="str">
        <f>B36</f>
        <v>AGG</v>
      </c>
      <c r="Q36" t="str">
        <f>A35</f>
        <v>6ARG</v>
      </c>
      <c r="R36" s="28">
        <f>H35*1+I35*2+J35*3+K35*4+L35*5+M35*6</f>
        <v>11</v>
      </c>
    </row>
    <row r="37" spans="1:18" ht="12.75">
      <c r="A37" t="s">
        <v>11</v>
      </c>
      <c r="C37" t="s">
        <v>0</v>
      </c>
      <c r="D37" t="s">
        <v>3</v>
      </c>
      <c r="E37" t="s">
        <v>1</v>
      </c>
      <c r="F37" s="30"/>
      <c r="G37" s="28"/>
      <c r="H37">
        <f>VLOOKUP(C37,$C$10:$F$13,3)</f>
        <v>1</v>
      </c>
      <c r="I37">
        <f>VLOOKUP(C37,$C$10:$F$13,4)</f>
        <v>1</v>
      </c>
      <c r="J37">
        <f>VLOOKUP(D37,$C$10:$F$13,3)</f>
        <v>1</v>
      </c>
      <c r="K37">
        <f>VLOOKUP(D37,$C$10:$F$13,4)</f>
        <v>0</v>
      </c>
      <c r="L37">
        <f>VLOOKUP(E37,$C$10:$F$13,3)</f>
        <v>0</v>
      </c>
      <c r="M37">
        <f>VLOOKUP(E37,$C$10:$F$13,4)</f>
        <v>0</v>
      </c>
      <c r="N37" s="30"/>
      <c r="O37" s="28"/>
      <c r="R37" s="28"/>
    </row>
    <row r="38" spans="2:18" ht="12.75">
      <c r="B38" t="s">
        <v>40</v>
      </c>
      <c r="C38">
        <f>VLOOKUP(C37,$C$10:$D$13,2)</f>
        <v>3</v>
      </c>
      <c r="D38">
        <f>VLOOKUP(D37,$C$10:$D$13,2)</f>
        <v>2</v>
      </c>
      <c r="E38">
        <f>VLOOKUP(E37,$C$10:$D$13,2)</f>
        <v>0</v>
      </c>
      <c r="F38" s="30">
        <f>E38*1+D38*4+C38*16</f>
        <v>56</v>
      </c>
      <c r="G38" s="28">
        <f>O38</f>
        <v>15</v>
      </c>
      <c r="N38" s="30">
        <f>H37*32+I37*16+J37*8+K37*4+L37*2+M37*1</f>
        <v>56</v>
      </c>
      <c r="O38" s="28">
        <f>H37*6+I37*5+J37*4+K37*3+L37*2+M37*1</f>
        <v>15</v>
      </c>
      <c r="P38" t="str">
        <f>B38</f>
        <v>AGU</v>
      </c>
      <c r="Q38" t="str">
        <f>A37</f>
        <v>6SER</v>
      </c>
      <c r="R38" s="28">
        <f>H37*1+I37*2+J37*3+K37*4+L37*5+M37*6</f>
        <v>6</v>
      </c>
    </row>
    <row r="39" spans="1:18" ht="12.75">
      <c r="A39" t="s">
        <v>12</v>
      </c>
      <c r="C39" t="s">
        <v>0</v>
      </c>
      <c r="D39" t="s">
        <v>1</v>
      </c>
      <c r="E39" t="s">
        <v>0</v>
      </c>
      <c r="F39" s="30"/>
      <c r="G39" s="28"/>
      <c r="H39">
        <f>VLOOKUP(C39,$C$10:$F$13,3)</f>
        <v>1</v>
      </c>
      <c r="I39">
        <f>VLOOKUP(C39,$C$10:$F$13,4)</f>
        <v>1</v>
      </c>
      <c r="J39">
        <f>VLOOKUP(D39,$C$10:$F$13,3)</f>
        <v>0</v>
      </c>
      <c r="K39">
        <f>VLOOKUP(D39,$C$10:$F$13,4)</f>
        <v>0</v>
      </c>
      <c r="L39">
        <f>VLOOKUP(E39,$C$10:$F$13,3)</f>
        <v>1</v>
      </c>
      <c r="M39">
        <f>VLOOKUP(E39,$C$10:$F$13,4)</f>
        <v>1</v>
      </c>
      <c r="N39" s="30"/>
      <c r="O39" s="28"/>
      <c r="R39" s="28"/>
    </row>
    <row r="40" spans="2:18" ht="12.75">
      <c r="B40" t="s">
        <v>41</v>
      </c>
      <c r="C40">
        <f>VLOOKUP(C39,$C$10:$D$13,2)</f>
        <v>3</v>
      </c>
      <c r="D40">
        <f>VLOOKUP(D39,$C$10:$D$13,2)</f>
        <v>0</v>
      </c>
      <c r="E40">
        <f>VLOOKUP(E39,$C$10:$D$13,2)</f>
        <v>3</v>
      </c>
      <c r="F40" s="30">
        <f>E40*1+D40*4+C40*16</f>
        <v>51</v>
      </c>
      <c r="G40" s="28">
        <f>O40</f>
        <v>14</v>
      </c>
      <c r="N40" s="30">
        <f>H39*32+I39*16+J39*8+K39*4+L39*2+M39*1</f>
        <v>51</v>
      </c>
      <c r="O40" s="28">
        <f>H39*6+I39*5+J39*4+K39*3+L39*2+M39*1</f>
        <v>14</v>
      </c>
      <c r="P40" t="str">
        <f>B40</f>
        <v>AUA</v>
      </c>
      <c r="Q40" t="str">
        <f>A39</f>
        <v>3ILE</v>
      </c>
      <c r="R40" s="28">
        <f>H39*1+I39*2+J39*3+K39*4+L39*5+M39*6</f>
        <v>14</v>
      </c>
    </row>
    <row r="41" spans="1:18" ht="12.75">
      <c r="A41" t="s">
        <v>12</v>
      </c>
      <c r="C41" t="s">
        <v>0</v>
      </c>
      <c r="D41" t="s">
        <v>1</v>
      </c>
      <c r="E41" t="s">
        <v>2</v>
      </c>
      <c r="F41" s="30"/>
      <c r="G41" s="28"/>
      <c r="H41">
        <f>VLOOKUP(C41,$C$10:$F$13,3)</f>
        <v>1</v>
      </c>
      <c r="I41">
        <f>VLOOKUP(C41,$C$10:$F$13,4)</f>
        <v>1</v>
      </c>
      <c r="J41">
        <f>VLOOKUP(D41,$C$10:$F$13,3)</f>
        <v>0</v>
      </c>
      <c r="K41">
        <f>VLOOKUP(D41,$C$10:$F$13,4)</f>
        <v>0</v>
      </c>
      <c r="L41">
        <f>VLOOKUP(E41,$C$10:$F$13,3)</f>
        <v>0</v>
      </c>
      <c r="M41">
        <f>VLOOKUP(E41,$C$10:$F$13,4)</f>
        <v>1</v>
      </c>
      <c r="N41" s="30"/>
      <c r="O41" s="28"/>
      <c r="R41" s="28"/>
    </row>
    <row r="42" spans="2:18" ht="12.75">
      <c r="B42" t="s">
        <v>42</v>
      </c>
      <c r="C42">
        <f>VLOOKUP(C41,$C$10:$D$13,2)</f>
        <v>3</v>
      </c>
      <c r="D42">
        <f>VLOOKUP(D41,$C$10:$D$13,2)</f>
        <v>0</v>
      </c>
      <c r="E42">
        <f>VLOOKUP(E41,$C$10:$D$13,2)</f>
        <v>1</v>
      </c>
      <c r="F42" s="30">
        <f>E42*1+D42*4+C42*16</f>
        <v>49</v>
      </c>
      <c r="G42" s="28">
        <f>O42</f>
        <v>12</v>
      </c>
      <c r="N42" s="30">
        <f>H41*32+I41*16+J41*8+K41*4+L41*2+M41*1</f>
        <v>49</v>
      </c>
      <c r="O42" s="28">
        <f>H41*6+I41*5+J41*4+K41*3+L41*2+M41*1</f>
        <v>12</v>
      </c>
      <c r="P42" t="str">
        <f>B42</f>
        <v>AUC</v>
      </c>
      <c r="Q42" t="str">
        <f>A41</f>
        <v>3ILE</v>
      </c>
      <c r="R42" s="28">
        <f>H41*1+I41*2+J41*3+K41*4+L41*5+M41*6</f>
        <v>9</v>
      </c>
    </row>
    <row r="43" spans="1:18" ht="12.75">
      <c r="A43" t="s">
        <v>7</v>
      </c>
      <c r="C43" t="s">
        <v>0</v>
      </c>
      <c r="D43" t="s">
        <v>1</v>
      </c>
      <c r="E43" t="s">
        <v>3</v>
      </c>
      <c r="F43" s="30"/>
      <c r="G43" s="28"/>
      <c r="H43">
        <f>VLOOKUP(C43,$C$10:$F$13,3)</f>
        <v>1</v>
      </c>
      <c r="I43">
        <f>VLOOKUP(C43,$C$10:$F$13,4)</f>
        <v>1</v>
      </c>
      <c r="J43">
        <f>VLOOKUP(D43,$C$10:$F$13,3)</f>
        <v>0</v>
      </c>
      <c r="K43">
        <f>VLOOKUP(D43,$C$10:$F$13,4)</f>
        <v>0</v>
      </c>
      <c r="L43">
        <f>VLOOKUP(E43,$C$10:$F$13,3)</f>
        <v>1</v>
      </c>
      <c r="M43">
        <f>VLOOKUP(E43,$C$10:$F$13,4)</f>
        <v>0</v>
      </c>
      <c r="N43" s="30"/>
      <c r="O43" s="28"/>
      <c r="R43" s="28"/>
    </row>
    <row r="44" spans="2:18" ht="12.75">
      <c r="B44" t="s">
        <v>43</v>
      </c>
      <c r="C44">
        <f>VLOOKUP(C43,$C$10:$D$13,2)</f>
        <v>3</v>
      </c>
      <c r="D44">
        <f>VLOOKUP(D43,$C$10:$D$13,2)</f>
        <v>0</v>
      </c>
      <c r="E44">
        <f>VLOOKUP(E43,$C$10:$D$13,2)</f>
        <v>2</v>
      </c>
      <c r="F44" s="30">
        <f>E44*1+D44*4+C44*16</f>
        <v>50</v>
      </c>
      <c r="G44" s="28">
        <f>O44</f>
        <v>13</v>
      </c>
      <c r="N44" s="30">
        <f>H43*32+I43*16+J43*8+K43*4+L43*2+M43*1</f>
        <v>50</v>
      </c>
      <c r="O44" s="28">
        <f>H43*6+I43*5+J43*4+K43*3+L43*2+M43*1</f>
        <v>13</v>
      </c>
      <c r="P44" t="str">
        <f>B44</f>
        <v>AUG</v>
      </c>
      <c r="Q44" t="str">
        <f>A43</f>
        <v>1MET</v>
      </c>
      <c r="R44" s="28">
        <f>H43*1+I43*2+J43*3+K43*4+L43*5+M43*6</f>
        <v>8</v>
      </c>
    </row>
    <row r="45" spans="1:18" ht="12.75">
      <c r="A45" t="s">
        <v>12</v>
      </c>
      <c r="C45" t="s">
        <v>0</v>
      </c>
      <c r="D45" t="s">
        <v>1</v>
      </c>
      <c r="E45" t="s">
        <v>1</v>
      </c>
      <c r="F45" s="30"/>
      <c r="G45" s="28"/>
      <c r="H45">
        <f>VLOOKUP(C45,$C$10:$F$13,3)</f>
        <v>1</v>
      </c>
      <c r="I45">
        <f>VLOOKUP(C45,$C$10:$F$13,4)</f>
        <v>1</v>
      </c>
      <c r="J45">
        <f>VLOOKUP(D45,$C$10:$F$13,3)</f>
        <v>0</v>
      </c>
      <c r="K45">
        <f>VLOOKUP(D45,$C$10:$F$13,4)</f>
        <v>0</v>
      </c>
      <c r="L45">
        <f>VLOOKUP(E45,$C$10:$F$13,3)</f>
        <v>0</v>
      </c>
      <c r="M45">
        <f>VLOOKUP(E45,$C$10:$F$13,4)</f>
        <v>0</v>
      </c>
      <c r="N45" s="30"/>
      <c r="O45" s="28"/>
      <c r="R45" s="28"/>
    </row>
    <row r="46" spans="2:18" ht="12.75">
      <c r="B46" t="s">
        <v>44</v>
      </c>
      <c r="C46">
        <f>VLOOKUP(C45,$C$10:$D$13,2)</f>
        <v>3</v>
      </c>
      <c r="D46">
        <f>VLOOKUP(D45,$C$10:$D$13,2)</f>
        <v>0</v>
      </c>
      <c r="E46">
        <f>VLOOKUP(E45,$C$10:$D$13,2)</f>
        <v>0</v>
      </c>
      <c r="F46" s="30">
        <f>E46*1+D46*4+C46*16</f>
        <v>48</v>
      </c>
      <c r="G46" s="28">
        <f>O46</f>
        <v>11</v>
      </c>
      <c r="N46" s="30">
        <f>H45*32+I45*16+J45*8+K45*4+L45*2+M45*1</f>
        <v>48</v>
      </c>
      <c r="O46" s="28">
        <f>H45*6+I45*5+J45*4+K45*3+L45*2+M45*1</f>
        <v>11</v>
      </c>
      <c r="P46" t="str">
        <f>B46</f>
        <v>AUU</v>
      </c>
      <c r="Q46" t="str">
        <f>A45</f>
        <v>3ILE</v>
      </c>
      <c r="R46" s="28">
        <f>H45*1+I45*2+J45*3+K45*4+L45*5+M45*6</f>
        <v>3</v>
      </c>
    </row>
    <row r="47" spans="6:18" ht="12.75">
      <c r="F47" s="30"/>
      <c r="G47" s="28"/>
      <c r="N47" s="30"/>
      <c r="O47" s="28"/>
      <c r="R47" s="28"/>
    </row>
    <row r="48" spans="1:18" ht="12.75">
      <c r="A48" t="s">
        <v>26</v>
      </c>
      <c r="C48" t="s">
        <v>2</v>
      </c>
      <c r="D48" t="s">
        <v>0</v>
      </c>
      <c r="E48" t="s">
        <v>0</v>
      </c>
      <c r="F48" s="30"/>
      <c r="G48" s="28"/>
      <c r="H48">
        <f>VLOOKUP(C48,$C$10:$F$13,3)</f>
        <v>0</v>
      </c>
      <c r="I48">
        <f>VLOOKUP(C48,$C$10:$F$13,4)</f>
        <v>1</v>
      </c>
      <c r="J48">
        <f>VLOOKUP(D48,$C$10:$F$13,3)</f>
        <v>1</v>
      </c>
      <c r="K48">
        <f>VLOOKUP(D48,$C$10:$F$13,4)</f>
        <v>1</v>
      </c>
      <c r="L48">
        <f>VLOOKUP(E48,$C$10:$F$13,3)</f>
        <v>1</v>
      </c>
      <c r="M48">
        <f>VLOOKUP(E48,$C$10:$F$13,4)</f>
        <v>1</v>
      </c>
      <c r="N48" s="30"/>
      <c r="O48" s="28"/>
      <c r="R48" s="28"/>
    </row>
    <row r="49" spans="2:18" ht="12.75">
      <c r="B49" t="s">
        <v>45</v>
      </c>
      <c r="C49">
        <f>VLOOKUP(C48,$C$10:$D$13,2)</f>
        <v>1</v>
      </c>
      <c r="D49">
        <f>VLOOKUP(D48,$C$10:$D$13,2)</f>
        <v>3</v>
      </c>
      <c r="E49">
        <f>VLOOKUP(E48,$C$10:$D$13,2)</f>
        <v>3</v>
      </c>
      <c r="F49" s="30">
        <f>E49*1+D49*4+C49*16</f>
        <v>31</v>
      </c>
      <c r="G49" s="28">
        <f>O49</f>
        <v>15</v>
      </c>
      <c r="N49" s="30">
        <f>H48*32+I48*16+J48*8+K48*4+L48*2+M48*1</f>
        <v>31</v>
      </c>
      <c r="O49" s="28">
        <f>H48*6+I48*5+J48*4+K48*3+L48*2+M48*1</f>
        <v>15</v>
      </c>
      <c r="P49" t="str">
        <f>B49</f>
        <v>CAA</v>
      </c>
      <c r="Q49" t="str">
        <f>A48</f>
        <v>2GLN</v>
      </c>
      <c r="R49" s="28">
        <f>H48*1+I48*2+J48*3+K48*4+L48*5+M48*6</f>
        <v>20</v>
      </c>
    </row>
    <row r="50" spans="1:18" ht="12.75">
      <c r="A50" t="s">
        <v>25</v>
      </c>
      <c r="C50" t="s">
        <v>2</v>
      </c>
      <c r="D50" t="s">
        <v>0</v>
      </c>
      <c r="E50" t="s">
        <v>2</v>
      </c>
      <c r="F50" s="30"/>
      <c r="G50" s="28"/>
      <c r="H50">
        <f>VLOOKUP(C50,$C$10:$F$13,3)</f>
        <v>0</v>
      </c>
      <c r="I50">
        <f>VLOOKUP(C50,$C$10:$F$13,4)</f>
        <v>1</v>
      </c>
      <c r="J50">
        <f>VLOOKUP(D50,$C$10:$F$13,3)</f>
        <v>1</v>
      </c>
      <c r="K50">
        <f>VLOOKUP(D50,$C$10:$F$13,4)</f>
        <v>1</v>
      </c>
      <c r="L50">
        <f>VLOOKUP(E50,$C$10:$F$13,3)</f>
        <v>0</v>
      </c>
      <c r="M50">
        <f>VLOOKUP(E50,$C$10:$F$13,4)</f>
        <v>1</v>
      </c>
      <c r="N50" s="30"/>
      <c r="O50" s="28"/>
      <c r="R50" s="28"/>
    </row>
    <row r="51" spans="2:18" ht="12.75">
      <c r="B51" t="s">
        <v>46</v>
      </c>
      <c r="C51">
        <f>VLOOKUP(C50,$C$10:$D$13,2)</f>
        <v>1</v>
      </c>
      <c r="D51">
        <f>VLOOKUP(D50,$C$10:$D$13,2)</f>
        <v>3</v>
      </c>
      <c r="E51">
        <f>VLOOKUP(E50,$C$10:$D$13,2)</f>
        <v>1</v>
      </c>
      <c r="F51" s="30">
        <f>E51*1+D51*4+C51*16</f>
        <v>29</v>
      </c>
      <c r="G51" s="28">
        <f>O51</f>
        <v>13</v>
      </c>
      <c r="N51" s="30">
        <f>H50*32+I50*16+J50*8+K50*4+L50*2+M50*1</f>
        <v>29</v>
      </c>
      <c r="O51" s="28">
        <f>H50*6+I50*5+J50*4+K50*3+L50*2+M50*1</f>
        <v>13</v>
      </c>
      <c r="P51" t="str">
        <f>B51</f>
        <v>CAC</v>
      </c>
      <c r="Q51" t="str">
        <f>A50</f>
        <v>2HIS</v>
      </c>
      <c r="R51" s="28">
        <f>H50*1+I50*2+J50*3+K50*4+L50*5+M50*6</f>
        <v>15</v>
      </c>
    </row>
    <row r="52" spans="1:18" ht="12.75">
      <c r="A52" t="s">
        <v>26</v>
      </c>
      <c r="C52" t="s">
        <v>2</v>
      </c>
      <c r="D52" t="s">
        <v>0</v>
      </c>
      <c r="E52" t="s">
        <v>3</v>
      </c>
      <c r="F52" s="30"/>
      <c r="G52" s="28"/>
      <c r="H52">
        <f>VLOOKUP(C52,$C$10:$F$13,3)</f>
        <v>0</v>
      </c>
      <c r="I52">
        <f>VLOOKUP(C52,$C$10:$F$13,4)</f>
        <v>1</v>
      </c>
      <c r="J52">
        <f>VLOOKUP(D52,$C$10:$F$13,3)</f>
        <v>1</v>
      </c>
      <c r="K52">
        <f>VLOOKUP(D52,$C$10:$F$13,4)</f>
        <v>1</v>
      </c>
      <c r="L52">
        <f>VLOOKUP(E52,$C$10:$F$13,3)</f>
        <v>1</v>
      </c>
      <c r="M52">
        <f>VLOOKUP(E52,$C$10:$F$13,4)</f>
        <v>0</v>
      </c>
      <c r="N52" s="30"/>
      <c r="O52" s="28"/>
      <c r="R52" s="28"/>
    </row>
    <row r="53" spans="2:18" ht="12.75">
      <c r="B53" t="s">
        <v>47</v>
      </c>
      <c r="C53">
        <f>VLOOKUP(C52,$C$10:$D$13,2)</f>
        <v>1</v>
      </c>
      <c r="D53">
        <f>VLOOKUP(D52,$C$10:$D$13,2)</f>
        <v>3</v>
      </c>
      <c r="E53">
        <f>VLOOKUP(E52,$C$10:$D$13,2)</f>
        <v>2</v>
      </c>
      <c r="F53" s="30">
        <f>E53*1+D53*4+C53*16</f>
        <v>30</v>
      </c>
      <c r="G53" s="28">
        <f>O53</f>
        <v>14</v>
      </c>
      <c r="N53" s="30">
        <f>H52*32+I52*16+J52*8+K52*4+L52*2+M52*1</f>
        <v>30</v>
      </c>
      <c r="O53" s="28">
        <f>H52*6+I52*5+J52*4+K52*3+L52*2+M52*1</f>
        <v>14</v>
      </c>
      <c r="P53" t="str">
        <f>B53</f>
        <v>CAG</v>
      </c>
      <c r="Q53" t="str">
        <f>A52</f>
        <v>2GLN</v>
      </c>
      <c r="R53" s="28">
        <f>H52*1+I52*2+J52*3+K52*4+L52*5+M52*6</f>
        <v>14</v>
      </c>
    </row>
    <row r="54" spans="1:18" ht="12.75">
      <c r="A54" t="s">
        <v>25</v>
      </c>
      <c r="C54" t="s">
        <v>2</v>
      </c>
      <c r="D54" t="s">
        <v>0</v>
      </c>
      <c r="E54" t="s">
        <v>1</v>
      </c>
      <c r="F54" s="30"/>
      <c r="G54" s="28"/>
      <c r="H54">
        <f>VLOOKUP(C54,$C$10:$F$13,3)</f>
        <v>0</v>
      </c>
      <c r="I54">
        <f>VLOOKUP(C54,$C$10:$F$13,4)</f>
        <v>1</v>
      </c>
      <c r="J54">
        <f>VLOOKUP(D54,$C$10:$F$13,3)</f>
        <v>1</v>
      </c>
      <c r="K54">
        <f>VLOOKUP(D54,$C$10:$F$13,4)</f>
        <v>1</v>
      </c>
      <c r="L54">
        <f>VLOOKUP(E54,$C$10:$F$13,3)</f>
        <v>0</v>
      </c>
      <c r="M54">
        <f>VLOOKUP(E54,$C$10:$F$13,4)</f>
        <v>0</v>
      </c>
      <c r="N54" s="30"/>
      <c r="O54" s="28"/>
      <c r="R54" s="28"/>
    </row>
    <row r="55" spans="2:18" ht="12.75">
      <c r="B55" t="s">
        <v>48</v>
      </c>
      <c r="C55">
        <f>VLOOKUP(C54,$C$10:$D$13,2)</f>
        <v>1</v>
      </c>
      <c r="D55">
        <f>VLOOKUP(D54,$C$10:$D$13,2)</f>
        <v>3</v>
      </c>
      <c r="E55">
        <f>VLOOKUP(E54,$C$10:$D$13,2)</f>
        <v>0</v>
      </c>
      <c r="F55" s="30">
        <f>E55*1+D55*4+C55*16</f>
        <v>28</v>
      </c>
      <c r="G55" s="28">
        <f>O55</f>
        <v>12</v>
      </c>
      <c r="N55" s="30">
        <f>H54*32+I54*16+J54*8+K54*4+L54*2+M54*1</f>
        <v>28</v>
      </c>
      <c r="O55" s="28">
        <f>H54*6+I54*5+J54*4+K54*3+L54*2+M54*1</f>
        <v>12</v>
      </c>
      <c r="P55" t="str">
        <f>B55</f>
        <v>CAU</v>
      </c>
      <c r="Q55" t="str">
        <f>A54</f>
        <v>2HIS</v>
      </c>
      <c r="R55" s="28">
        <f>H54*1+I54*2+J54*3+K54*4+L54*5+M54*6</f>
        <v>9</v>
      </c>
    </row>
    <row r="56" spans="1:18" ht="12.75">
      <c r="A56" t="s">
        <v>13</v>
      </c>
      <c r="C56" t="s">
        <v>2</v>
      </c>
      <c r="D56" t="s">
        <v>2</v>
      </c>
      <c r="E56" t="s">
        <v>0</v>
      </c>
      <c r="F56" s="30"/>
      <c r="G56" s="28"/>
      <c r="H56">
        <f>VLOOKUP(C56,$C$10:$F$13,3)</f>
        <v>0</v>
      </c>
      <c r="I56">
        <f>VLOOKUP(C56,$C$10:$F$13,4)</f>
        <v>1</v>
      </c>
      <c r="J56">
        <f>VLOOKUP(D56,$C$10:$F$13,3)</f>
        <v>0</v>
      </c>
      <c r="K56">
        <f>VLOOKUP(D56,$C$10:$F$13,4)</f>
        <v>1</v>
      </c>
      <c r="L56">
        <f>VLOOKUP(E56,$C$10:$F$13,3)</f>
        <v>1</v>
      </c>
      <c r="M56">
        <f>VLOOKUP(E56,$C$10:$F$13,4)</f>
        <v>1</v>
      </c>
      <c r="N56" s="30"/>
      <c r="O56" s="28"/>
      <c r="R56" s="28"/>
    </row>
    <row r="57" spans="2:18" ht="12.75">
      <c r="B57" t="s">
        <v>49</v>
      </c>
      <c r="C57">
        <f>VLOOKUP(C56,$C$10:$D$13,2)</f>
        <v>1</v>
      </c>
      <c r="D57">
        <f>VLOOKUP(D56,$C$10:$D$13,2)</f>
        <v>1</v>
      </c>
      <c r="E57">
        <f>VLOOKUP(E56,$C$10:$D$13,2)</f>
        <v>3</v>
      </c>
      <c r="F57" s="30">
        <f>E57*1+D57*4+C57*16</f>
        <v>23</v>
      </c>
      <c r="G57" s="28">
        <f>O57</f>
        <v>11</v>
      </c>
      <c r="N57" s="30">
        <f>H56*32+I56*16+J56*8+K56*4+L56*2+M56*1</f>
        <v>23</v>
      </c>
      <c r="O57" s="28">
        <f>H56*6+I56*5+J56*4+K56*3+L56*2+M56*1</f>
        <v>11</v>
      </c>
      <c r="P57" t="str">
        <f>B57</f>
        <v>CCA</v>
      </c>
      <c r="Q57" t="str">
        <f>A56</f>
        <v>4PRO</v>
      </c>
      <c r="R57" s="28">
        <f>H56*1+I56*2+J56*3+K56*4+L56*5+M56*6</f>
        <v>17</v>
      </c>
    </row>
    <row r="58" spans="1:18" ht="12.75">
      <c r="A58" t="s">
        <v>13</v>
      </c>
      <c r="C58" t="s">
        <v>2</v>
      </c>
      <c r="D58" t="s">
        <v>2</v>
      </c>
      <c r="E58" t="s">
        <v>2</v>
      </c>
      <c r="F58" s="30"/>
      <c r="G58" s="28"/>
      <c r="H58">
        <f>VLOOKUP(C58,$C$10:$F$13,3)</f>
        <v>0</v>
      </c>
      <c r="I58">
        <f>VLOOKUP(C58,$C$10:$F$13,4)</f>
        <v>1</v>
      </c>
      <c r="J58">
        <f>VLOOKUP(D58,$C$10:$F$13,3)</f>
        <v>0</v>
      </c>
      <c r="K58">
        <f>VLOOKUP(D58,$C$10:$F$13,4)</f>
        <v>1</v>
      </c>
      <c r="L58">
        <f>VLOOKUP(E58,$C$10:$F$13,3)</f>
        <v>0</v>
      </c>
      <c r="M58">
        <f>VLOOKUP(E58,$C$10:$F$13,4)</f>
        <v>1</v>
      </c>
      <c r="N58" s="30"/>
      <c r="O58" s="28"/>
      <c r="R58" s="28"/>
    </row>
    <row r="59" spans="2:18" ht="12.75">
      <c r="B59" t="s">
        <v>50</v>
      </c>
      <c r="C59">
        <f>VLOOKUP(C58,$C$10:$D$13,2)</f>
        <v>1</v>
      </c>
      <c r="D59">
        <f>VLOOKUP(D58,$C$10:$D$13,2)</f>
        <v>1</v>
      </c>
      <c r="E59">
        <f>VLOOKUP(E58,$C$10:$D$13,2)</f>
        <v>1</v>
      </c>
      <c r="F59" s="30">
        <f>E59*1+D59*4+C59*16</f>
        <v>21</v>
      </c>
      <c r="G59" s="28">
        <f>O59</f>
        <v>9</v>
      </c>
      <c r="N59" s="30">
        <f>H58*32+I58*16+J58*8+K58*4+L58*2+M58*1</f>
        <v>21</v>
      </c>
      <c r="O59" s="28">
        <f>H58*6+I58*5+J58*4+K58*3+L58*2+M58*1</f>
        <v>9</v>
      </c>
      <c r="P59" t="str">
        <f>B59</f>
        <v>CCC</v>
      </c>
      <c r="Q59" t="str">
        <f>A58</f>
        <v>4PRO</v>
      </c>
      <c r="R59" s="28">
        <f>H58*1+I58*2+J58*3+K58*4+L58*5+M58*6</f>
        <v>12</v>
      </c>
    </row>
    <row r="60" spans="1:18" ht="12.75">
      <c r="A60" t="s">
        <v>13</v>
      </c>
      <c r="C60" t="s">
        <v>2</v>
      </c>
      <c r="D60" t="s">
        <v>2</v>
      </c>
      <c r="E60" t="s">
        <v>3</v>
      </c>
      <c r="F60" s="30"/>
      <c r="G60" s="28"/>
      <c r="H60">
        <f>VLOOKUP(C60,$C$10:$F$13,3)</f>
        <v>0</v>
      </c>
      <c r="I60">
        <f>VLOOKUP(C60,$C$10:$F$13,4)</f>
        <v>1</v>
      </c>
      <c r="J60">
        <f>VLOOKUP(D60,$C$10:$F$13,3)</f>
        <v>0</v>
      </c>
      <c r="K60">
        <f>VLOOKUP(D60,$C$10:$F$13,4)</f>
        <v>1</v>
      </c>
      <c r="L60">
        <f>VLOOKUP(E60,$C$10:$F$13,3)</f>
        <v>1</v>
      </c>
      <c r="M60">
        <f>VLOOKUP(E60,$C$10:$F$13,4)</f>
        <v>0</v>
      </c>
      <c r="N60" s="30"/>
      <c r="O60" s="28"/>
      <c r="R60" s="28"/>
    </row>
    <row r="61" spans="2:18" ht="12.75">
      <c r="B61" t="s">
        <v>51</v>
      </c>
      <c r="C61">
        <f>VLOOKUP(C60,$C$10:$D$13,2)</f>
        <v>1</v>
      </c>
      <c r="D61">
        <f>VLOOKUP(D60,$C$10:$D$13,2)</f>
        <v>1</v>
      </c>
      <c r="E61">
        <f>VLOOKUP(E60,$C$10:$D$13,2)</f>
        <v>2</v>
      </c>
      <c r="F61" s="30">
        <f>E61*1+D61*4+C61*16</f>
        <v>22</v>
      </c>
      <c r="G61" s="28">
        <f>O61</f>
        <v>10</v>
      </c>
      <c r="N61" s="30">
        <f>H60*32+I60*16+J60*8+K60*4+L60*2+M60*1</f>
        <v>22</v>
      </c>
      <c r="O61" s="28">
        <f>H60*6+I60*5+J60*4+K60*3+L60*2+M60*1</f>
        <v>10</v>
      </c>
      <c r="P61" t="str">
        <f>B61</f>
        <v>CCG</v>
      </c>
      <c r="Q61" t="str">
        <f>A60</f>
        <v>4PRO</v>
      </c>
      <c r="R61" s="28">
        <f>H60*1+I60*2+J60*3+K60*4+L60*5+M60*6</f>
        <v>11</v>
      </c>
    </row>
    <row r="62" spans="1:18" ht="12.75">
      <c r="A62" t="s">
        <v>13</v>
      </c>
      <c r="C62" t="s">
        <v>2</v>
      </c>
      <c r="D62" t="s">
        <v>2</v>
      </c>
      <c r="E62" t="s">
        <v>1</v>
      </c>
      <c r="F62" s="30"/>
      <c r="G62" s="28"/>
      <c r="H62">
        <f>VLOOKUP(C62,$C$10:$F$13,3)</f>
        <v>0</v>
      </c>
      <c r="I62">
        <f>VLOOKUP(C62,$C$10:$F$13,4)</f>
        <v>1</v>
      </c>
      <c r="J62">
        <f>VLOOKUP(D62,$C$10:$F$13,3)</f>
        <v>0</v>
      </c>
      <c r="K62">
        <f>VLOOKUP(D62,$C$10:$F$13,4)</f>
        <v>1</v>
      </c>
      <c r="L62">
        <f>VLOOKUP(E62,$C$10:$F$13,3)</f>
        <v>0</v>
      </c>
      <c r="M62">
        <f>VLOOKUP(E62,$C$10:$F$13,4)</f>
        <v>0</v>
      </c>
      <c r="N62" s="30"/>
      <c r="O62" s="28"/>
      <c r="R62" s="28"/>
    </row>
    <row r="63" spans="2:18" ht="12.75">
      <c r="B63" t="s">
        <v>52</v>
      </c>
      <c r="C63">
        <f>VLOOKUP(C62,$C$10:$D$13,2)</f>
        <v>1</v>
      </c>
      <c r="D63">
        <f>VLOOKUP(D62,$C$10:$D$13,2)</f>
        <v>1</v>
      </c>
      <c r="E63">
        <f>VLOOKUP(E62,$C$10:$D$13,2)</f>
        <v>0</v>
      </c>
      <c r="F63" s="30">
        <f>E63*1+D63*4+C63*16</f>
        <v>20</v>
      </c>
      <c r="G63" s="28">
        <f>O63</f>
        <v>8</v>
      </c>
      <c r="N63" s="30">
        <f>H62*32+I62*16+J62*8+K62*4+L62*2+M62*1</f>
        <v>20</v>
      </c>
      <c r="O63" s="28">
        <f>H62*6+I62*5+J62*4+K62*3+L62*2+M62*1</f>
        <v>8</v>
      </c>
      <c r="P63" t="str">
        <f>B63</f>
        <v>CCU</v>
      </c>
      <c r="Q63" t="str">
        <f>A62</f>
        <v>4PRO</v>
      </c>
      <c r="R63" s="28">
        <f>H62*1+I62*2+J62*3+K62*4+L62*5+M62*6</f>
        <v>6</v>
      </c>
    </row>
    <row r="64" spans="1:18" ht="12.75">
      <c r="A64" t="s">
        <v>10</v>
      </c>
      <c r="C64" t="s">
        <v>2</v>
      </c>
      <c r="D64" t="s">
        <v>3</v>
      </c>
      <c r="E64" t="s">
        <v>0</v>
      </c>
      <c r="F64" s="30"/>
      <c r="G64" s="28"/>
      <c r="H64">
        <f>VLOOKUP(C64,$C$10:$F$13,3)</f>
        <v>0</v>
      </c>
      <c r="I64">
        <f>VLOOKUP(C64,$C$10:$F$13,4)</f>
        <v>1</v>
      </c>
      <c r="J64">
        <f>VLOOKUP(D64,$C$10:$F$13,3)</f>
        <v>1</v>
      </c>
      <c r="K64">
        <f>VLOOKUP(D64,$C$10:$F$13,4)</f>
        <v>0</v>
      </c>
      <c r="L64">
        <f>VLOOKUP(E64,$C$10:$F$13,3)</f>
        <v>1</v>
      </c>
      <c r="M64">
        <f>VLOOKUP(E64,$C$10:$F$13,4)</f>
        <v>1</v>
      </c>
      <c r="N64" s="30"/>
      <c r="O64" s="28"/>
      <c r="R64" s="28"/>
    </row>
    <row r="65" spans="2:18" ht="12.75">
      <c r="B65" t="s">
        <v>53</v>
      </c>
      <c r="C65">
        <f>VLOOKUP(C64,$C$10:$D$13,2)</f>
        <v>1</v>
      </c>
      <c r="D65">
        <f>VLOOKUP(D64,$C$10:$D$13,2)</f>
        <v>2</v>
      </c>
      <c r="E65">
        <f>VLOOKUP(E64,$C$10:$D$13,2)</f>
        <v>3</v>
      </c>
      <c r="F65" s="30">
        <f>E65*1+D65*4+C65*16</f>
        <v>27</v>
      </c>
      <c r="G65" s="28">
        <f>O65</f>
        <v>12</v>
      </c>
      <c r="N65" s="30">
        <f>H64*32+I64*16+J64*8+K64*4+L64*2+M64*1</f>
        <v>27</v>
      </c>
      <c r="O65" s="28">
        <f>H64*6+I64*5+J64*4+K64*3+L64*2+M64*1</f>
        <v>12</v>
      </c>
      <c r="P65" t="str">
        <f>B65</f>
        <v>CGA</v>
      </c>
      <c r="Q65" t="str">
        <f>A64</f>
        <v>6ARG</v>
      </c>
      <c r="R65" s="28">
        <f>H64*1+I64*2+J64*3+K64*4+L64*5+M64*6</f>
        <v>16</v>
      </c>
    </row>
    <row r="66" spans="1:18" ht="12.75">
      <c r="A66" t="s">
        <v>10</v>
      </c>
      <c r="C66" t="s">
        <v>2</v>
      </c>
      <c r="D66" t="s">
        <v>3</v>
      </c>
      <c r="E66" t="s">
        <v>2</v>
      </c>
      <c r="F66" s="30"/>
      <c r="G66" s="28"/>
      <c r="H66">
        <f>VLOOKUP(C66,$C$10:$F$13,3)</f>
        <v>0</v>
      </c>
      <c r="I66">
        <f>VLOOKUP(C66,$C$10:$F$13,4)</f>
        <v>1</v>
      </c>
      <c r="J66">
        <f>VLOOKUP(D66,$C$10:$F$13,3)</f>
        <v>1</v>
      </c>
      <c r="K66">
        <f>VLOOKUP(D66,$C$10:$F$13,4)</f>
        <v>0</v>
      </c>
      <c r="L66">
        <f>VLOOKUP(E66,$C$10:$F$13,3)</f>
        <v>0</v>
      </c>
      <c r="M66">
        <f>VLOOKUP(E66,$C$10:$F$13,4)</f>
        <v>1</v>
      </c>
      <c r="N66" s="30"/>
      <c r="O66" s="28"/>
      <c r="R66" s="28"/>
    </row>
    <row r="67" spans="2:18" ht="12.75">
      <c r="B67" t="s">
        <v>54</v>
      </c>
      <c r="C67">
        <f>VLOOKUP(C66,$C$10:$D$13,2)</f>
        <v>1</v>
      </c>
      <c r="D67">
        <f>VLOOKUP(D66,$C$10:$D$13,2)</f>
        <v>2</v>
      </c>
      <c r="E67">
        <f>VLOOKUP(E66,$C$10:$D$13,2)</f>
        <v>1</v>
      </c>
      <c r="F67" s="30">
        <f>E67*1+D67*4+C67*16</f>
        <v>25</v>
      </c>
      <c r="G67" s="28">
        <f>O67</f>
        <v>10</v>
      </c>
      <c r="N67" s="30">
        <f>H66*32+I66*16+J66*8+K66*4+L66*2+M66*1</f>
        <v>25</v>
      </c>
      <c r="O67" s="28">
        <f>H66*6+I66*5+J66*4+K66*3+L66*2+M66*1</f>
        <v>10</v>
      </c>
      <c r="P67" t="str">
        <f>B67</f>
        <v>CGC</v>
      </c>
      <c r="Q67" t="str">
        <f>A66</f>
        <v>6ARG</v>
      </c>
      <c r="R67" s="28">
        <f>H66*1+I66*2+J66*3+K66*4+L66*5+M66*6</f>
        <v>11</v>
      </c>
    </row>
    <row r="68" spans="1:18" ht="12.75">
      <c r="A68" t="s">
        <v>10</v>
      </c>
      <c r="C68" t="s">
        <v>2</v>
      </c>
      <c r="D68" t="s">
        <v>3</v>
      </c>
      <c r="E68" t="s">
        <v>3</v>
      </c>
      <c r="F68" s="30"/>
      <c r="G68" s="28"/>
      <c r="H68">
        <f>VLOOKUP(C68,$C$10:$F$13,3)</f>
        <v>0</v>
      </c>
      <c r="I68">
        <f>VLOOKUP(C68,$C$10:$F$13,4)</f>
        <v>1</v>
      </c>
      <c r="J68">
        <f>VLOOKUP(D68,$C$10:$F$13,3)</f>
        <v>1</v>
      </c>
      <c r="K68">
        <f>VLOOKUP(D68,$C$10:$F$13,4)</f>
        <v>0</v>
      </c>
      <c r="L68">
        <f>VLOOKUP(E68,$C$10:$F$13,3)</f>
        <v>1</v>
      </c>
      <c r="M68">
        <f>VLOOKUP(E68,$C$10:$F$13,4)</f>
        <v>0</v>
      </c>
      <c r="N68" s="30"/>
      <c r="O68" s="28"/>
      <c r="R68" s="28"/>
    </row>
    <row r="69" spans="2:18" ht="12.75">
      <c r="B69" t="s">
        <v>55</v>
      </c>
      <c r="C69">
        <f>VLOOKUP(C68,$C$10:$D$13,2)</f>
        <v>1</v>
      </c>
      <c r="D69">
        <f>VLOOKUP(D68,$C$10:$D$13,2)</f>
        <v>2</v>
      </c>
      <c r="E69">
        <f>VLOOKUP(E68,$C$10:$D$13,2)</f>
        <v>2</v>
      </c>
      <c r="F69" s="30">
        <f>E69*1+D69*4+C69*16</f>
        <v>26</v>
      </c>
      <c r="G69" s="28">
        <f>O69</f>
        <v>11</v>
      </c>
      <c r="N69" s="30">
        <f>H68*32+I68*16+J68*8+K68*4+L68*2+M68*1</f>
        <v>26</v>
      </c>
      <c r="O69" s="28">
        <f>H68*6+I68*5+J68*4+K68*3+L68*2+M68*1</f>
        <v>11</v>
      </c>
      <c r="P69" t="str">
        <f>B69</f>
        <v>CGG</v>
      </c>
      <c r="Q69" t="str">
        <f>A68</f>
        <v>6ARG</v>
      </c>
      <c r="R69" s="28">
        <f>H68*1+I68*2+J68*3+K68*4+L68*5+M68*6</f>
        <v>10</v>
      </c>
    </row>
    <row r="70" spans="1:18" ht="12.75">
      <c r="A70" t="s">
        <v>10</v>
      </c>
      <c r="C70" t="s">
        <v>2</v>
      </c>
      <c r="D70" t="s">
        <v>3</v>
      </c>
      <c r="E70" t="s">
        <v>1</v>
      </c>
      <c r="F70" s="30"/>
      <c r="G70" s="28"/>
      <c r="H70">
        <f>VLOOKUP(C70,$C$10:$F$13,3)</f>
        <v>0</v>
      </c>
      <c r="I70">
        <f>VLOOKUP(C70,$C$10:$F$13,4)</f>
        <v>1</v>
      </c>
      <c r="J70">
        <f>VLOOKUP(D70,$C$10:$F$13,3)</f>
        <v>1</v>
      </c>
      <c r="K70">
        <f>VLOOKUP(D70,$C$10:$F$13,4)</f>
        <v>0</v>
      </c>
      <c r="L70">
        <f>VLOOKUP(E70,$C$10:$F$13,3)</f>
        <v>0</v>
      </c>
      <c r="M70">
        <f>VLOOKUP(E70,$C$10:$F$13,4)</f>
        <v>0</v>
      </c>
      <c r="N70" s="30"/>
      <c r="O70" s="28"/>
      <c r="R70" s="28"/>
    </row>
    <row r="71" spans="2:18" ht="12.75">
      <c r="B71" t="s">
        <v>56</v>
      </c>
      <c r="C71">
        <f>VLOOKUP(C70,$C$10:$D$13,2)</f>
        <v>1</v>
      </c>
      <c r="D71">
        <f>VLOOKUP(D70,$C$10:$D$13,2)</f>
        <v>2</v>
      </c>
      <c r="E71">
        <f>VLOOKUP(E70,$C$10:$D$13,2)</f>
        <v>0</v>
      </c>
      <c r="F71" s="30">
        <f>E71*1+D71*4+C71*16</f>
        <v>24</v>
      </c>
      <c r="G71" s="28">
        <f>O71</f>
        <v>9</v>
      </c>
      <c r="N71" s="30">
        <f>H70*32+I70*16+J70*8+K70*4+L70*2+M70*1</f>
        <v>24</v>
      </c>
      <c r="O71" s="28">
        <f>H70*6+I70*5+J70*4+K70*3+L70*2+M70*1</f>
        <v>9</v>
      </c>
      <c r="P71" t="str">
        <f>B71</f>
        <v>CGU</v>
      </c>
      <c r="Q71" t="str">
        <f>A70</f>
        <v>6ARG</v>
      </c>
      <c r="R71" s="28">
        <f>H70*1+I70*2+J70*3+K70*4+L70*5+M70*6</f>
        <v>5</v>
      </c>
    </row>
    <row r="72" spans="1:18" ht="12.75">
      <c r="A72" t="s">
        <v>14</v>
      </c>
      <c r="C72" t="s">
        <v>2</v>
      </c>
      <c r="D72" t="s">
        <v>1</v>
      </c>
      <c r="E72" t="s">
        <v>0</v>
      </c>
      <c r="F72" s="30"/>
      <c r="G72" s="28"/>
      <c r="H72">
        <f>VLOOKUP(C72,$C$10:$F$13,3)</f>
        <v>0</v>
      </c>
      <c r="I72">
        <f>VLOOKUP(C72,$C$10:$F$13,4)</f>
        <v>1</v>
      </c>
      <c r="J72">
        <f>VLOOKUP(D72,$C$10:$F$13,3)</f>
        <v>0</v>
      </c>
      <c r="K72">
        <f>VLOOKUP(D72,$C$10:$F$13,4)</f>
        <v>0</v>
      </c>
      <c r="L72">
        <f>VLOOKUP(E72,$C$10:$F$13,3)</f>
        <v>1</v>
      </c>
      <c r="M72">
        <f>VLOOKUP(E72,$C$10:$F$13,4)</f>
        <v>1</v>
      </c>
      <c r="N72" s="30"/>
      <c r="O72" s="28"/>
      <c r="R72" s="28"/>
    </row>
    <row r="73" spans="2:18" ht="12.75">
      <c r="B73" t="s">
        <v>57</v>
      </c>
      <c r="C73">
        <f>VLOOKUP(C72,$C$10:$D$13,2)</f>
        <v>1</v>
      </c>
      <c r="D73">
        <f>VLOOKUP(D72,$C$10:$D$13,2)</f>
        <v>0</v>
      </c>
      <c r="E73">
        <f>VLOOKUP(E72,$C$10:$D$13,2)</f>
        <v>3</v>
      </c>
      <c r="F73" s="30">
        <f>E73*1+D73*4+C73*16</f>
        <v>19</v>
      </c>
      <c r="G73" s="28">
        <f>O73</f>
        <v>8</v>
      </c>
      <c r="N73" s="30">
        <f>H72*32+I72*16+J72*8+K72*4+L72*2+M72*1</f>
        <v>19</v>
      </c>
      <c r="O73" s="28">
        <f>H72*6+I72*5+J72*4+K72*3+L72*2+M72*1</f>
        <v>8</v>
      </c>
      <c r="P73" t="str">
        <f>B73</f>
        <v>CUA</v>
      </c>
      <c r="Q73" t="str">
        <f>A72</f>
        <v>6LEU</v>
      </c>
      <c r="R73" s="28">
        <f>H72*1+I72*2+J72*3+K72*4+L72*5+M72*6</f>
        <v>13</v>
      </c>
    </row>
    <row r="74" spans="1:18" ht="12.75">
      <c r="A74" t="s">
        <v>14</v>
      </c>
      <c r="C74" t="s">
        <v>2</v>
      </c>
      <c r="D74" t="s">
        <v>1</v>
      </c>
      <c r="E74" t="s">
        <v>2</v>
      </c>
      <c r="F74" s="30"/>
      <c r="G74" s="28"/>
      <c r="H74">
        <f>VLOOKUP(C74,$C$10:$F$13,3)</f>
        <v>0</v>
      </c>
      <c r="I74">
        <f>VLOOKUP(C74,$C$10:$F$13,4)</f>
        <v>1</v>
      </c>
      <c r="J74">
        <f>VLOOKUP(D74,$C$10:$F$13,3)</f>
        <v>0</v>
      </c>
      <c r="K74">
        <f>VLOOKUP(D74,$C$10:$F$13,4)</f>
        <v>0</v>
      </c>
      <c r="L74">
        <f>VLOOKUP(E74,$C$10:$F$13,3)</f>
        <v>0</v>
      </c>
      <c r="M74">
        <f>VLOOKUP(E74,$C$10:$F$13,4)</f>
        <v>1</v>
      </c>
      <c r="N74" s="30"/>
      <c r="O74" s="28"/>
      <c r="R74" s="28"/>
    </row>
    <row r="75" spans="2:18" ht="12.75">
      <c r="B75" t="s">
        <v>58</v>
      </c>
      <c r="C75">
        <f>VLOOKUP(C74,$C$10:$D$13,2)</f>
        <v>1</v>
      </c>
      <c r="D75">
        <f>VLOOKUP(D74,$C$10:$D$13,2)</f>
        <v>0</v>
      </c>
      <c r="E75">
        <f>VLOOKUP(E74,$C$10:$D$13,2)</f>
        <v>1</v>
      </c>
      <c r="F75" s="30">
        <f>E75*1+D75*4+C75*16</f>
        <v>17</v>
      </c>
      <c r="G75" s="28">
        <f>O75</f>
        <v>6</v>
      </c>
      <c r="N75" s="30">
        <f>H74*32+I74*16+J74*8+K74*4+L74*2+M74*1</f>
        <v>17</v>
      </c>
      <c r="O75" s="28">
        <f>H74*6+I74*5+J74*4+K74*3+L74*2+M74*1</f>
        <v>6</v>
      </c>
      <c r="P75" t="str">
        <f>B75</f>
        <v>CUC</v>
      </c>
      <c r="Q75" t="str">
        <f>A74</f>
        <v>6LEU</v>
      </c>
      <c r="R75" s="28">
        <f>H74*1+I74*2+J74*3+K74*4+L74*5+M74*6</f>
        <v>8</v>
      </c>
    </row>
    <row r="76" spans="1:18" ht="12.75">
      <c r="A76" t="s">
        <v>14</v>
      </c>
      <c r="C76" t="s">
        <v>2</v>
      </c>
      <c r="D76" t="s">
        <v>1</v>
      </c>
      <c r="E76" t="s">
        <v>3</v>
      </c>
      <c r="F76" s="30"/>
      <c r="G76" s="28"/>
      <c r="H76">
        <f>VLOOKUP(C76,$C$10:$F$13,3)</f>
        <v>0</v>
      </c>
      <c r="I76">
        <f>VLOOKUP(C76,$C$10:$F$13,4)</f>
        <v>1</v>
      </c>
      <c r="J76">
        <f>VLOOKUP(D76,$C$10:$F$13,3)</f>
        <v>0</v>
      </c>
      <c r="K76">
        <f>VLOOKUP(D76,$C$10:$F$13,4)</f>
        <v>0</v>
      </c>
      <c r="L76">
        <f>VLOOKUP(E76,$C$10:$F$13,3)</f>
        <v>1</v>
      </c>
      <c r="M76">
        <f>VLOOKUP(E76,$C$10:$F$13,4)</f>
        <v>0</v>
      </c>
      <c r="N76" s="30"/>
      <c r="O76" s="28"/>
      <c r="R76" s="28"/>
    </row>
    <row r="77" spans="2:18" ht="12.75">
      <c r="B77" t="s">
        <v>59</v>
      </c>
      <c r="C77">
        <f>VLOOKUP(C76,$C$10:$D$13,2)</f>
        <v>1</v>
      </c>
      <c r="D77">
        <f>VLOOKUP(D76,$C$10:$D$13,2)</f>
        <v>0</v>
      </c>
      <c r="E77">
        <f>VLOOKUP(E76,$C$10:$D$13,2)</f>
        <v>2</v>
      </c>
      <c r="F77" s="30">
        <f>E77*1+D77*4+C77*16</f>
        <v>18</v>
      </c>
      <c r="G77" s="28">
        <f>O77</f>
        <v>7</v>
      </c>
      <c r="N77" s="30">
        <f>H76*32+I76*16+J76*8+K76*4+L76*2+M76*1</f>
        <v>18</v>
      </c>
      <c r="O77" s="28">
        <f>H76*6+I76*5+J76*4+K76*3+L76*2+M76*1</f>
        <v>7</v>
      </c>
      <c r="P77" t="str">
        <f>B77</f>
        <v>CUG</v>
      </c>
      <c r="Q77" t="str">
        <f>A76</f>
        <v>6LEU</v>
      </c>
      <c r="R77" s="28">
        <f>H76*1+I76*2+J76*3+K76*4+L76*5+M76*6</f>
        <v>7</v>
      </c>
    </row>
    <row r="78" spans="1:18" ht="12.75">
      <c r="A78" t="s">
        <v>14</v>
      </c>
      <c r="C78" t="s">
        <v>2</v>
      </c>
      <c r="D78" t="s">
        <v>1</v>
      </c>
      <c r="E78" t="s">
        <v>1</v>
      </c>
      <c r="F78" s="30"/>
      <c r="G78" s="28"/>
      <c r="H78">
        <f>VLOOKUP(C78,$C$10:$F$13,3)</f>
        <v>0</v>
      </c>
      <c r="I78">
        <f>VLOOKUP(C78,$C$10:$F$13,4)</f>
        <v>1</v>
      </c>
      <c r="J78">
        <f>VLOOKUP(D78,$C$10:$F$13,3)</f>
        <v>0</v>
      </c>
      <c r="K78">
        <f>VLOOKUP(D78,$C$10:$F$13,4)</f>
        <v>0</v>
      </c>
      <c r="L78">
        <f>VLOOKUP(E78,$C$10:$F$13,3)</f>
        <v>0</v>
      </c>
      <c r="M78">
        <f>VLOOKUP(E78,$C$10:$F$13,4)</f>
        <v>0</v>
      </c>
      <c r="N78" s="30"/>
      <c r="O78" s="28"/>
      <c r="R78" s="28"/>
    </row>
    <row r="79" spans="2:18" ht="12.75">
      <c r="B79" t="s">
        <v>60</v>
      </c>
      <c r="C79">
        <f>VLOOKUP(C78,$C$10:$D$13,2)</f>
        <v>1</v>
      </c>
      <c r="D79">
        <f>VLOOKUP(D78,$C$10:$D$13,2)</f>
        <v>0</v>
      </c>
      <c r="E79">
        <f>VLOOKUP(E78,$C$10:$D$13,2)</f>
        <v>0</v>
      </c>
      <c r="F79" s="30">
        <f>E79*1+D79*4+C79*16</f>
        <v>16</v>
      </c>
      <c r="G79" s="28">
        <f>O79</f>
        <v>5</v>
      </c>
      <c r="N79" s="30">
        <f>H78*32+I78*16+J78*8+K78*4+L78*2+M78*1</f>
        <v>16</v>
      </c>
      <c r="O79" s="28">
        <f>H78*6+I78*5+J78*4+K78*3+L78*2+M78*1</f>
        <v>5</v>
      </c>
      <c r="P79" t="str">
        <f>B79</f>
        <v>CUU</v>
      </c>
      <c r="Q79" t="str">
        <f>A78</f>
        <v>6LEU</v>
      </c>
      <c r="R79" s="28">
        <f>H78*1+I78*2+J78*3+K78*4+L78*5+M78*6</f>
        <v>2</v>
      </c>
    </row>
    <row r="80" spans="6:18" ht="12.75">
      <c r="F80" s="30"/>
      <c r="G80" s="28"/>
      <c r="N80" s="30"/>
      <c r="O80" s="28"/>
      <c r="R80" s="28"/>
    </row>
    <row r="81" spans="1:18" ht="12.75">
      <c r="A81" t="s">
        <v>15</v>
      </c>
      <c r="C81" t="s">
        <v>3</v>
      </c>
      <c r="D81" t="s">
        <v>0</v>
      </c>
      <c r="E81" t="s">
        <v>0</v>
      </c>
      <c r="F81" s="30"/>
      <c r="G81" s="28"/>
      <c r="H81">
        <f>VLOOKUP(C81,$C$10:$F$13,3)</f>
        <v>1</v>
      </c>
      <c r="I81">
        <f>VLOOKUP(C81,$C$10:$F$13,4)</f>
        <v>0</v>
      </c>
      <c r="J81">
        <f>VLOOKUP(D81,$C$10:$F$13,3)</f>
        <v>1</v>
      </c>
      <c r="K81">
        <f>VLOOKUP(D81,$C$10:$F$13,4)</f>
        <v>1</v>
      </c>
      <c r="L81">
        <f>VLOOKUP(E81,$C$10:$F$13,3)</f>
        <v>1</v>
      </c>
      <c r="M81">
        <f>VLOOKUP(E81,$C$10:$F$13,4)</f>
        <v>1</v>
      </c>
      <c r="N81" s="30"/>
      <c r="O81" s="28"/>
      <c r="R81" s="28"/>
    </row>
    <row r="82" spans="2:18" ht="12.75">
      <c r="B82" t="s">
        <v>61</v>
      </c>
      <c r="C82">
        <f>VLOOKUP(C81,$C$10:$D$13,2)</f>
        <v>2</v>
      </c>
      <c r="D82">
        <f>VLOOKUP(D81,$C$10:$D$13,2)</f>
        <v>3</v>
      </c>
      <c r="E82">
        <f>VLOOKUP(E81,$C$10:$D$13,2)</f>
        <v>3</v>
      </c>
      <c r="F82" s="30">
        <f>E82*1+D82*4+C82*16</f>
        <v>47</v>
      </c>
      <c r="G82" s="28">
        <f>O82</f>
        <v>16</v>
      </c>
      <c r="N82" s="30">
        <f>H81*32+I81*16+J81*8+K81*4+L81*2+M81*1</f>
        <v>47</v>
      </c>
      <c r="O82" s="28">
        <f>H81*6+I81*5+J81*4+K81*3+L81*2+M81*1</f>
        <v>16</v>
      </c>
      <c r="P82" t="str">
        <f>B82</f>
        <v>GAA</v>
      </c>
      <c r="Q82" t="str">
        <f>A81</f>
        <v>2GLU</v>
      </c>
      <c r="R82" s="28">
        <f>H81*1+I81*2+J81*3+K81*4+L81*5+M81*6</f>
        <v>19</v>
      </c>
    </row>
    <row r="83" spans="1:18" ht="12.75">
      <c r="A83" t="s">
        <v>16</v>
      </c>
      <c r="C83" t="s">
        <v>3</v>
      </c>
      <c r="D83" t="s">
        <v>0</v>
      </c>
      <c r="E83" t="s">
        <v>2</v>
      </c>
      <c r="F83" s="30"/>
      <c r="G83" s="28"/>
      <c r="H83">
        <f>VLOOKUP(C83,$C$10:$F$13,3)</f>
        <v>1</v>
      </c>
      <c r="I83">
        <f>VLOOKUP(C83,$C$10:$F$13,4)</f>
        <v>0</v>
      </c>
      <c r="J83">
        <f>VLOOKUP(D83,$C$10:$F$13,3)</f>
        <v>1</v>
      </c>
      <c r="K83">
        <f>VLOOKUP(D83,$C$10:$F$13,4)</f>
        <v>1</v>
      </c>
      <c r="L83">
        <f>VLOOKUP(E83,$C$10:$F$13,3)</f>
        <v>0</v>
      </c>
      <c r="M83">
        <f>VLOOKUP(E83,$C$10:$F$13,4)</f>
        <v>1</v>
      </c>
      <c r="N83" s="30"/>
      <c r="O83" s="28"/>
      <c r="R83" s="28"/>
    </row>
    <row r="84" spans="2:18" ht="12.75">
      <c r="B84" t="s">
        <v>46</v>
      </c>
      <c r="C84">
        <f>VLOOKUP(C83,$C$10:$D$13,2)</f>
        <v>2</v>
      </c>
      <c r="D84">
        <f>VLOOKUP(D83,$C$10:$D$13,2)</f>
        <v>3</v>
      </c>
      <c r="E84">
        <f>VLOOKUP(E83,$C$10:$D$13,2)</f>
        <v>1</v>
      </c>
      <c r="F84" s="30">
        <f>E84*1+D84*4+C84*16</f>
        <v>45</v>
      </c>
      <c r="G84" s="28">
        <f>O84</f>
        <v>14</v>
      </c>
      <c r="N84" s="30">
        <f>H83*32+I83*16+J83*8+K83*4+L83*2+M83*1</f>
        <v>45</v>
      </c>
      <c r="O84" s="28">
        <f>H83*6+I83*5+J83*4+K83*3+L83*2+M83*1</f>
        <v>14</v>
      </c>
      <c r="P84" t="str">
        <f>B84</f>
        <v>CAC</v>
      </c>
      <c r="Q84" t="str">
        <f>A83</f>
        <v>2ASP</v>
      </c>
      <c r="R84" s="28">
        <f>H83*1+I83*2+J83*3+K83*4+L83*5+M83*6</f>
        <v>14</v>
      </c>
    </row>
    <row r="85" spans="1:18" ht="12.75">
      <c r="A85" t="s">
        <v>15</v>
      </c>
      <c r="C85" t="s">
        <v>3</v>
      </c>
      <c r="D85" t="s">
        <v>0</v>
      </c>
      <c r="E85" t="s">
        <v>3</v>
      </c>
      <c r="F85" s="30"/>
      <c r="G85" s="28"/>
      <c r="H85">
        <f>VLOOKUP(C85,$C$10:$F$13,3)</f>
        <v>1</v>
      </c>
      <c r="I85">
        <f>VLOOKUP(C85,$C$10:$F$13,4)</f>
        <v>0</v>
      </c>
      <c r="J85">
        <f>VLOOKUP(D85,$C$10:$F$13,3)</f>
        <v>1</v>
      </c>
      <c r="K85">
        <f>VLOOKUP(D85,$C$10:$F$13,4)</f>
        <v>1</v>
      </c>
      <c r="L85">
        <f>VLOOKUP(E85,$C$10:$F$13,3)</f>
        <v>1</v>
      </c>
      <c r="M85">
        <f>VLOOKUP(E85,$C$10:$F$13,4)</f>
        <v>0</v>
      </c>
      <c r="N85" s="30"/>
      <c r="O85" s="28"/>
      <c r="R85" s="28"/>
    </row>
    <row r="86" spans="2:18" ht="12.75">
      <c r="B86" t="s">
        <v>62</v>
      </c>
      <c r="C86">
        <f>VLOOKUP(C85,$C$10:$D$13,2)</f>
        <v>2</v>
      </c>
      <c r="D86">
        <f>VLOOKUP(D85,$C$10:$D$13,2)</f>
        <v>3</v>
      </c>
      <c r="E86">
        <f>VLOOKUP(E85,$C$10:$D$13,2)</f>
        <v>2</v>
      </c>
      <c r="F86" s="30">
        <f>E86*1+D86*4+C86*16</f>
        <v>46</v>
      </c>
      <c r="G86" s="28">
        <f>O86</f>
        <v>15</v>
      </c>
      <c r="N86" s="30">
        <f>H85*32+I85*16+J85*8+K85*4+L85*2+M85*1</f>
        <v>46</v>
      </c>
      <c r="O86" s="28">
        <f>H85*6+I85*5+J85*4+K85*3+L85*2+M85*1</f>
        <v>15</v>
      </c>
      <c r="P86" t="str">
        <f>B86</f>
        <v>GAG</v>
      </c>
      <c r="Q86" t="str">
        <f>A85</f>
        <v>2GLU</v>
      </c>
      <c r="R86" s="28">
        <f>H85*1+I85*2+J85*3+K85*4+L85*5+M85*6</f>
        <v>13</v>
      </c>
    </row>
    <row r="87" spans="1:18" ht="12.75">
      <c r="A87" t="s">
        <v>16</v>
      </c>
      <c r="C87" t="s">
        <v>3</v>
      </c>
      <c r="D87" t="s">
        <v>0</v>
      </c>
      <c r="E87" t="s">
        <v>1</v>
      </c>
      <c r="F87" s="30"/>
      <c r="G87" s="28"/>
      <c r="H87">
        <f>VLOOKUP(C87,$C$10:$F$13,3)</f>
        <v>1</v>
      </c>
      <c r="I87">
        <f>VLOOKUP(C87,$C$10:$F$13,4)</f>
        <v>0</v>
      </c>
      <c r="J87">
        <f>VLOOKUP(D87,$C$10:$F$13,3)</f>
        <v>1</v>
      </c>
      <c r="K87">
        <f>VLOOKUP(D87,$C$10:$F$13,4)</f>
        <v>1</v>
      </c>
      <c r="L87">
        <f>VLOOKUP(E87,$C$10:$F$13,3)</f>
        <v>0</v>
      </c>
      <c r="M87">
        <f>VLOOKUP(E87,$C$10:$F$13,4)</f>
        <v>0</v>
      </c>
      <c r="N87" s="30"/>
      <c r="O87" s="28"/>
      <c r="R87" s="28"/>
    </row>
    <row r="88" spans="2:18" ht="12.75">
      <c r="B88" t="s">
        <v>63</v>
      </c>
      <c r="C88">
        <f>VLOOKUP(C87,$C$10:$D$13,2)</f>
        <v>2</v>
      </c>
      <c r="D88">
        <f>VLOOKUP(D87,$C$10:$D$13,2)</f>
        <v>3</v>
      </c>
      <c r="E88">
        <f>VLOOKUP(E87,$C$10:$D$13,2)</f>
        <v>0</v>
      </c>
      <c r="F88" s="30">
        <f>E88*1+D88*4+C88*16</f>
        <v>44</v>
      </c>
      <c r="G88" s="28">
        <f>O88</f>
        <v>13</v>
      </c>
      <c r="N88" s="30">
        <f>H87*32+I87*16+J87*8+K87*4+L87*2+M87*1</f>
        <v>44</v>
      </c>
      <c r="O88" s="28">
        <f>H87*6+I87*5+J87*4+K87*3+L87*2+M87*1</f>
        <v>13</v>
      </c>
      <c r="P88" t="str">
        <f>B88</f>
        <v>GAU</v>
      </c>
      <c r="Q88" t="str">
        <f>A87</f>
        <v>2ASP</v>
      </c>
      <c r="R88" s="28">
        <f>H87*1+I87*2+J87*3+K87*4+L87*5+M87*6</f>
        <v>8</v>
      </c>
    </row>
    <row r="89" spans="1:18" ht="12.75">
      <c r="A89" t="s">
        <v>17</v>
      </c>
      <c r="C89" t="s">
        <v>3</v>
      </c>
      <c r="D89" t="s">
        <v>2</v>
      </c>
      <c r="E89" t="s">
        <v>0</v>
      </c>
      <c r="F89" s="30"/>
      <c r="G89" s="28"/>
      <c r="H89">
        <f>VLOOKUP(C89,$C$10:$F$13,3)</f>
        <v>1</v>
      </c>
      <c r="I89">
        <f>VLOOKUP(C89,$C$10:$F$13,4)</f>
        <v>0</v>
      </c>
      <c r="J89">
        <f>VLOOKUP(D89,$C$10:$F$13,3)</f>
        <v>0</v>
      </c>
      <c r="K89">
        <f>VLOOKUP(D89,$C$10:$F$13,4)</f>
        <v>1</v>
      </c>
      <c r="L89">
        <f>VLOOKUP(E89,$C$10:$F$13,3)</f>
        <v>1</v>
      </c>
      <c r="M89">
        <f>VLOOKUP(E89,$C$10:$F$13,4)</f>
        <v>1</v>
      </c>
      <c r="N89" s="30"/>
      <c r="O89" s="28"/>
      <c r="R89" s="28"/>
    </row>
    <row r="90" spans="2:18" ht="12.75">
      <c r="B90" t="s">
        <v>64</v>
      </c>
      <c r="C90">
        <f>VLOOKUP(C89,$C$10:$D$13,2)</f>
        <v>2</v>
      </c>
      <c r="D90">
        <f>VLOOKUP(D89,$C$10:$D$13,2)</f>
        <v>1</v>
      </c>
      <c r="E90">
        <f>VLOOKUP(E89,$C$10:$D$13,2)</f>
        <v>3</v>
      </c>
      <c r="F90" s="30">
        <f>E90*1+D90*4+C90*16</f>
        <v>39</v>
      </c>
      <c r="G90" s="28">
        <f>O90</f>
        <v>12</v>
      </c>
      <c r="N90" s="30">
        <f>H89*32+I89*16+J89*8+K89*4+L89*2+M89*1</f>
        <v>39</v>
      </c>
      <c r="O90" s="28">
        <f>H89*6+I89*5+J89*4+K89*3+L89*2+M89*1</f>
        <v>12</v>
      </c>
      <c r="P90" t="str">
        <f>B90</f>
        <v>GCA</v>
      </c>
      <c r="Q90" t="str">
        <f>A89</f>
        <v>4ALA</v>
      </c>
      <c r="R90" s="28">
        <f>H89*1+I89*2+J89*3+K89*4+L89*5+M89*6</f>
        <v>16</v>
      </c>
    </row>
    <row r="91" spans="1:18" ht="12.75">
      <c r="A91" t="s">
        <v>17</v>
      </c>
      <c r="C91" t="s">
        <v>3</v>
      </c>
      <c r="D91" t="s">
        <v>2</v>
      </c>
      <c r="E91" t="s">
        <v>2</v>
      </c>
      <c r="F91" s="30"/>
      <c r="G91" s="28"/>
      <c r="H91">
        <f>VLOOKUP(C91,$C$10:$F$13,3)</f>
        <v>1</v>
      </c>
      <c r="I91">
        <f>VLOOKUP(C91,$C$10:$F$13,4)</f>
        <v>0</v>
      </c>
      <c r="J91">
        <f>VLOOKUP(D91,$C$10:$F$13,3)</f>
        <v>0</v>
      </c>
      <c r="K91">
        <f>VLOOKUP(D91,$C$10:$F$13,4)</f>
        <v>1</v>
      </c>
      <c r="L91">
        <f>VLOOKUP(E91,$C$10:$F$13,3)</f>
        <v>0</v>
      </c>
      <c r="M91">
        <f>VLOOKUP(E91,$C$10:$F$13,4)</f>
        <v>1</v>
      </c>
      <c r="N91" s="30"/>
      <c r="O91" s="28"/>
      <c r="R91" s="28"/>
    </row>
    <row r="92" spans="2:18" ht="12.75">
      <c r="B92" t="s">
        <v>65</v>
      </c>
      <c r="C92">
        <f>VLOOKUP(C91,$C$10:$D$13,2)</f>
        <v>2</v>
      </c>
      <c r="D92">
        <f>VLOOKUP(D91,$C$10:$D$13,2)</f>
        <v>1</v>
      </c>
      <c r="E92">
        <f>VLOOKUP(E91,$C$10:$D$13,2)</f>
        <v>1</v>
      </c>
      <c r="F92" s="30">
        <f>E92*1+D92*4+C92*16</f>
        <v>37</v>
      </c>
      <c r="G92" s="28">
        <f>O92</f>
        <v>10</v>
      </c>
      <c r="N92" s="30">
        <f>H91*32+I91*16+J91*8+K91*4+L91*2+M91*1</f>
        <v>37</v>
      </c>
      <c r="O92" s="28">
        <f>H91*6+I91*5+J91*4+K91*3+L91*2+M91*1</f>
        <v>10</v>
      </c>
      <c r="P92" t="str">
        <f>B92</f>
        <v>GCC</v>
      </c>
      <c r="Q92" t="str">
        <f>A91</f>
        <v>4ALA</v>
      </c>
      <c r="R92" s="28">
        <f>H91*1+I91*2+J91*3+K91*4+L91*5+M91*6</f>
        <v>11</v>
      </c>
    </row>
    <row r="93" spans="1:18" ht="12.75">
      <c r="A93" t="s">
        <v>17</v>
      </c>
      <c r="C93" t="s">
        <v>3</v>
      </c>
      <c r="D93" t="s">
        <v>2</v>
      </c>
      <c r="E93" t="s">
        <v>3</v>
      </c>
      <c r="F93" s="30"/>
      <c r="G93" s="28"/>
      <c r="H93">
        <f>VLOOKUP(C93,$C$10:$F$13,3)</f>
        <v>1</v>
      </c>
      <c r="I93">
        <f>VLOOKUP(C93,$C$10:$F$13,4)</f>
        <v>0</v>
      </c>
      <c r="J93">
        <f>VLOOKUP(D93,$C$10:$F$13,3)</f>
        <v>0</v>
      </c>
      <c r="K93">
        <f>VLOOKUP(D93,$C$10:$F$13,4)</f>
        <v>1</v>
      </c>
      <c r="L93">
        <f>VLOOKUP(E93,$C$10:$F$13,3)</f>
        <v>1</v>
      </c>
      <c r="M93">
        <f>VLOOKUP(E93,$C$10:$F$13,4)</f>
        <v>0</v>
      </c>
      <c r="N93" s="30"/>
      <c r="O93" s="28"/>
      <c r="R93" s="28"/>
    </row>
    <row r="94" spans="2:18" ht="12.75">
      <c r="B94" t="s">
        <v>66</v>
      </c>
      <c r="C94">
        <f>VLOOKUP(C93,$C$10:$D$13,2)</f>
        <v>2</v>
      </c>
      <c r="D94">
        <f>VLOOKUP(D93,$C$10:$D$13,2)</f>
        <v>1</v>
      </c>
      <c r="E94">
        <f>VLOOKUP(E93,$C$10:$D$13,2)</f>
        <v>2</v>
      </c>
      <c r="F94" s="30">
        <f>E94*1+D94*4+C94*16</f>
        <v>38</v>
      </c>
      <c r="G94" s="28">
        <f>O94</f>
        <v>11</v>
      </c>
      <c r="N94" s="30">
        <f>H93*32+I93*16+J93*8+K93*4+L93*2+M93*1</f>
        <v>38</v>
      </c>
      <c r="O94" s="28">
        <f>H93*6+I93*5+J93*4+K93*3+L93*2+M93*1</f>
        <v>11</v>
      </c>
      <c r="P94" t="str">
        <f>B94</f>
        <v>GCG</v>
      </c>
      <c r="Q94" t="str">
        <f>A93</f>
        <v>4ALA</v>
      </c>
      <c r="R94" s="28">
        <f>H93*1+I93*2+J93*3+K93*4+L93*5+M93*6</f>
        <v>10</v>
      </c>
    </row>
    <row r="95" spans="1:18" ht="12.75">
      <c r="A95" t="s">
        <v>17</v>
      </c>
      <c r="C95" t="s">
        <v>3</v>
      </c>
      <c r="D95" t="s">
        <v>2</v>
      </c>
      <c r="E95" t="s">
        <v>1</v>
      </c>
      <c r="F95" s="30"/>
      <c r="G95" s="28"/>
      <c r="H95">
        <f>VLOOKUP(C95,$C$10:$F$13,3)</f>
        <v>1</v>
      </c>
      <c r="I95">
        <f>VLOOKUP(C95,$C$10:$F$13,4)</f>
        <v>0</v>
      </c>
      <c r="J95">
        <f>VLOOKUP(D95,$C$10:$F$13,3)</f>
        <v>0</v>
      </c>
      <c r="K95">
        <f>VLOOKUP(D95,$C$10:$F$13,4)</f>
        <v>1</v>
      </c>
      <c r="L95">
        <f>VLOOKUP(E95,$C$10:$F$13,3)</f>
        <v>0</v>
      </c>
      <c r="M95">
        <f>VLOOKUP(E95,$C$10:$F$13,4)</f>
        <v>0</v>
      </c>
      <c r="N95" s="30"/>
      <c r="O95" s="28"/>
      <c r="R95" s="28"/>
    </row>
    <row r="96" spans="2:18" ht="12.75">
      <c r="B96" t="s">
        <v>67</v>
      </c>
      <c r="C96">
        <f>VLOOKUP(C95,$C$10:$D$13,2)</f>
        <v>2</v>
      </c>
      <c r="D96">
        <f>VLOOKUP(D95,$C$10:$D$13,2)</f>
        <v>1</v>
      </c>
      <c r="E96">
        <f>VLOOKUP(E95,$C$10:$D$13,2)</f>
        <v>0</v>
      </c>
      <c r="F96" s="30">
        <f>E96*1+D96*4+C96*16</f>
        <v>36</v>
      </c>
      <c r="G96" s="28">
        <f>O96</f>
        <v>9</v>
      </c>
      <c r="N96" s="30">
        <f>H95*32+I95*16+J95*8+K95*4+L95*2+M95*1</f>
        <v>36</v>
      </c>
      <c r="O96" s="28">
        <f>H95*6+I95*5+J95*4+K95*3+L95*2+M95*1</f>
        <v>9</v>
      </c>
      <c r="P96" t="str">
        <f>B96</f>
        <v>GCU</v>
      </c>
      <c r="Q96" t="str">
        <f>A95</f>
        <v>4ALA</v>
      </c>
      <c r="R96" s="28">
        <f>H95*1+I95*2+J95*3+K95*4+L95*5+M95*6</f>
        <v>5</v>
      </c>
    </row>
    <row r="97" spans="1:18" ht="12.75">
      <c r="A97" t="s">
        <v>18</v>
      </c>
      <c r="C97" t="s">
        <v>3</v>
      </c>
      <c r="D97" t="s">
        <v>3</v>
      </c>
      <c r="E97" t="s">
        <v>0</v>
      </c>
      <c r="F97" s="30"/>
      <c r="G97" s="28"/>
      <c r="H97">
        <f>VLOOKUP(C97,$C$10:$F$13,3)</f>
        <v>1</v>
      </c>
      <c r="I97">
        <f>VLOOKUP(C97,$C$10:$F$13,4)</f>
        <v>0</v>
      </c>
      <c r="J97">
        <f>VLOOKUP(D97,$C$10:$F$13,3)</f>
        <v>1</v>
      </c>
      <c r="K97">
        <f>VLOOKUP(D97,$C$10:$F$13,4)</f>
        <v>0</v>
      </c>
      <c r="L97">
        <f>VLOOKUP(E97,$C$10:$F$13,3)</f>
        <v>1</v>
      </c>
      <c r="M97">
        <f>VLOOKUP(E97,$C$10:$F$13,4)</f>
        <v>1</v>
      </c>
      <c r="N97" s="30"/>
      <c r="O97" s="28"/>
      <c r="R97" s="28"/>
    </row>
    <row r="98" spans="2:18" ht="12.75">
      <c r="B98" t="s">
        <v>68</v>
      </c>
      <c r="C98">
        <f>VLOOKUP(C97,$C$10:$D$13,2)</f>
        <v>2</v>
      </c>
      <c r="D98">
        <f>VLOOKUP(D97,$C$10:$D$13,2)</f>
        <v>2</v>
      </c>
      <c r="E98">
        <f>VLOOKUP(E97,$C$10:$D$13,2)</f>
        <v>3</v>
      </c>
      <c r="F98" s="30">
        <f>E98*1+D98*4+C98*16</f>
        <v>43</v>
      </c>
      <c r="G98" s="28">
        <f>O98</f>
        <v>13</v>
      </c>
      <c r="N98" s="30">
        <f>H97*32+I97*16+J97*8+K97*4+L97*2+M97*1</f>
        <v>43</v>
      </c>
      <c r="O98" s="28">
        <f>H97*6+I97*5+J97*4+K97*3+L97*2+M97*1</f>
        <v>13</v>
      </c>
      <c r="P98" t="str">
        <f>B98</f>
        <v>GGA</v>
      </c>
      <c r="Q98" t="str">
        <f>A97</f>
        <v>4GLY</v>
      </c>
      <c r="R98" s="28">
        <f>H97*1+I97*2+J97*3+K97*4+L97*5+M97*6</f>
        <v>15</v>
      </c>
    </row>
    <row r="99" spans="1:18" ht="12.75">
      <c r="A99" t="s">
        <v>18</v>
      </c>
      <c r="C99" t="s">
        <v>3</v>
      </c>
      <c r="D99" t="s">
        <v>3</v>
      </c>
      <c r="E99" t="s">
        <v>2</v>
      </c>
      <c r="F99" s="30"/>
      <c r="G99" s="28"/>
      <c r="H99">
        <f>VLOOKUP(C99,$C$10:$F$13,3)</f>
        <v>1</v>
      </c>
      <c r="I99">
        <f>VLOOKUP(C99,$C$10:$F$13,4)</f>
        <v>0</v>
      </c>
      <c r="J99">
        <f>VLOOKUP(D99,$C$10:$F$13,3)</f>
        <v>1</v>
      </c>
      <c r="K99">
        <f>VLOOKUP(D99,$C$10:$F$13,4)</f>
        <v>0</v>
      </c>
      <c r="L99">
        <f>VLOOKUP(E99,$C$10:$F$13,3)</f>
        <v>0</v>
      </c>
      <c r="M99">
        <f>VLOOKUP(E99,$C$10:$F$13,4)</f>
        <v>1</v>
      </c>
      <c r="N99" s="30"/>
      <c r="O99" s="28"/>
      <c r="R99" s="28"/>
    </row>
    <row r="100" spans="2:18" ht="12.75">
      <c r="B100" t="s">
        <v>69</v>
      </c>
      <c r="C100">
        <f>VLOOKUP(C99,$C$10:$D$13,2)</f>
        <v>2</v>
      </c>
      <c r="D100">
        <f>VLOOKUP(D99,$C$10:$D$13,2)</f>
        <v>2</v>
      </c>
      <c r="E100">
        <f>VLOOKUP(E99,$C$10:$D$13,2)</f>
        <v>1</v>
      </c>
      <c r="F100" s="30">
        <f>E100*1+D100*4+C100*16</f>
        <v>41</v>
      </c>
      <c r="G100" s="28">
        <f>O100</f>
        <v>11</v>
      </c>
      <c r="N100" s="30">
        <f>H99*32+I99*16+J99*8+K99*4+L99*2+M99*1</f>
        <v>41</v>
      </c>
      <c r="O100" s="28">
        <f>H99*6+I99*5+J99*4+K99*3+L99*2+M99*1</f>
        <v>11</v>
      </c>
      <c r="P100" t="str">
        <f>B100</f>
        <v>GGC</v>
      </c>
      <c r="Q100" t="str">
        <f>A99</f>
        <v>4GLY</v>
      </c>
      <c r="R100" s="28">
        <f>H99*1+I99*2+J99*3+K99*4+L99*5+M99*6</f>
        <v>10</v>
      </c>
    </row>
    <row r="101" spans="1:18" ht="12.75">
      <c r="A101" t="s">
        <v>18</v>
      </c>
      <c r="C101" t="s">
        <v>3</v>
      </c>
      <c r="D101" t="s">
        <v>3</v>
      </c>
      <c r="E101" t="s">
        <v>3</v>
      </c>
      <c r="F101" s="30"/>
      <c r="G101" s="28"/>
      <c r="H101">
        <f>VLOOKUP(C101,$C$10:$F$13,3)</f>
        <v>1</v>
      </c>
      <c r="I101">
        <f>VLOOKUP(C101,$C$10:$F$13,4)</f>
        <v>0</v>
      </c>
      <c r="J101">
        <f>VLOOKUP(D101,$C$10:$F$13,3)</f>
        <v>1</v>
      </c>
      <c r="K101">
        <f>VLOOKUP(D101,$C$10:$F$13,4)</f>
        <v>0</v>
      </c>
      <c r="L101">
        <f>VLOOKUP(E101,$C$10:$F$13,3)</f>
        <v>1</v>
      </c>
      <c r="M101">
        <f>VLOOKUP(E101,$C$10:$F$13,4)</f>
        <v>0</v>
      </c>
      <c r="N101" s="30"/>
      <c r="O101" s="28"/>
      <c r="R101" s="28"/>
    </row>
    <row r="102" spans="2:18" ht="12.75">
      <c r="B102" t="s">
        <v>70</v>
      </c>
      <c r="C102">
        <f>VLOOKUP(C101,$C$10:$D$13,2)</f>
        <v>2</v>
      </c>
      <c r="D102">
        <f>VLOOKUP(D101,$C$10:$D$13,2)</f>
        <v>2</v>
      </c>
      <c r="E102">
        <f>VLOOKUP(E101,$C$10:$D$13,2)</f>
        <v>2</v>
      </c>
      <c r="F102" s="30">
        <f>E102*1+D102*4+C102*16</f>
        <v>42</v>
      </c>
      <c r="G102" s="28">
        <f>O102</f>
        <v>12</v>
      </c>
      <c r="N102" s="30">
        <f>H101*32+I101*16+J101*8+K101*4+L101*2+M101*1</f>
        <v>42</v>
      </c>
      <c r="O102" s="28">
        <f>H101*6+I101*5+J101*4+K101*3+L101*2+M101*1</f>
        <v>12</v>
      </c>
      <c r="P102" t="str">
        <f>B102</f>
        <v>GGG</v>
      </c>
      <c r="Q102" t="str">
        <f>A101</f>
        <v>4GLY</v>
      </c>
      <c r="R102" s="28">
        <f>H101*1+I101*2+J101*3+K101*4+L101*5+M101*6</f>
        <v>9</v>
      </c>
    </row>
    <row r="103" spans="1:18" ht="12.75">
      <c r="A103" t="s">
        <v>18</v>
      </c>
      <c r="C103" t="s">
        <v>3</v>
      </c>
      <c r="D103" t="s">
        <v>3</v>
      </c>
      <c r="E103" t="s">
        <v>1</v>
      </c>
      <c r="F103" s="30"/>
      <c r="G103" s="28"/>
      <c r="H103">
        <f>VLOOKUP(C103,$C$10:$F$13,3)</f>
        <v>1</v>
      </c>
      <c r="I103">
        <f>VLOOKUP(C103,$C$10:$F$13,4)</f>
        <v>0</v>
      </c>
      <c r="J103">
        <f>VLOOKUP(D103,$C$10:$F$13,3)</f>
        <v>1</v>
      </c>
      <c r="K103">
        <f>VLOOKUP(D103,$C$10:$F$13,4)</f>
        <v>0</v>
      </c>
      <c r="L103">
        <f>VLOOKUP(E103,$C$10:$F$13,3)</f>
        <v>0</v>
      </c>
      <c r="M103">
        <f>VLOOKUP(E103,$C$10:$F$13,4)</f>
        <v>0</v>
      </c>
      <c r="N103" s="30"/>
      <c r="O103" s="28"/>
      <c r="R103" s="28"/>
    </row>
    <row r="104" spans="2:18" ht="12.75">
      <c r="B104" t="s">
        <v>71</v>
      </c>
      <c r="C104">
        <f>VLOOKUP(C103,$C$10:$D$13,2)</f>
        <v>2</v>
      </c>
      <c r="D104">
        <f>VLOOKUP(D103,$C$10:$D$13,2)</f>
        <v>2</v>
      </c>
      <c r="E104">
        <f>VLOOKUP(E103,$C$10:$D$13,2)</f>
        <v>0</v>
      </c>
      <c r="F104" s="30">
        <f>E104*1+D104*4+C104*16</f>
        <v>40</v>
      </c>
      <c r="G104" s="28">
        <f>O104</f>
        <v>10</v>
      </c>
      <c r="N104" s="30">
        <f>H103*32+I103*16+J103*8+K103*4+L103*2+M103*1</f>
        <v>40</v>
      </c>
      <c r="O104" s="28">
        <f>H103*6+I103*5+J103*4+K103*3+L103*2+M103*1</f>
        <v>10</v>
      </c>
      <c r="P104" t="str">
        <f>B104</f>
        <v>GGU</v>
      </c>
      <c r="Q104" t="str">
        <f>A103</f>
        <v>4GLY</v>
      </c>
      <c r="R104" s="28">
        <f>H103*1+I103*2+J103*3+K103*4+L103*5+M103*6</f>
        <v>4</v>
      </c>
    </row>
    <row r="105" spans="1:18" ht="12.75">
      <c r="A105" t="s">
        <v>19</v>
      </c>
      <c r="C105" t="s">
        <v>3</v>
      </c>
      <c r="D105" t="s">
        <v>1</v>
      </c>
      <c r="E105" t="s">
        <v>0</v>
      </c>
      <c r="F105" s="30"/>
      <c r="G105" s="28"/>
      <c r="H105">
        <f>VLOOKUP(C105,$C$10:$F$13,3)</f>
        <v>1</v>
      </c>
      <c r="I105">
        <f>VLOOKUP(C105,$C$10:$F$13,4)</f>
        <v>0</v>
      </c>
      <c r="J105">
        <f>VLOOKUP(D105,$C$10:$F$13,3)</f>
        <v>0</v>
      </c>
      <c r="K105">
        <f>VLOOKUP(D105,$C$10:$F$13,4)</f>
        <v>0</v>
      </c>
      <c r="L105">
        <f>VLOOKUP(E105,$C$10:$F$13,3)</f>
        <v>1</v>
      </c>
      <c r="M105">
        <f>VLOOKUP(E105,$C$10:$F$13,4)</f>
        <v>1</v>
      </c>
      <c r="N105" s="30"/>
      <c r="O105" s="28"/>
      <c r="R105" s="28"/>
    </row>
    <row r="106" spans="2:18" ht="12.75">
      <c r="B106" t="s">
        <v>72</v>
      </c>
      <c r="C106">
        <f>VLOOKUP(C105,$C$10:$D$13,2)</f>
        <v>2</v>
      </c>
      <c r="D106">
        <f>VLOOKUP(D105,$C$10:$D$13,2)</f>
        <v>0</v>
      </c>
      <c r="E106">
        <f>VLOOKUP(E105,$C$10:$D$13,2)</f>
        <v>3</v>
      </c>
      <c r="F106" s="30">
        <f>E106*1+D106*4+C106*16</f>
        <v>35</v>
      </c>
      <c r="G106" s="28">
        <f>O106</f>
        <v>9</v>
      </c>
      <c r="N106" s="30">
        <f>H105*32+I105*16+J105*8+K105*4+L105*2+M105*1</f>
        <v>35</v>
      </c>
      <c r="O106" s="28">
        <f>H105*6+I105*5+J105*4+K105*3+L105*2+M105*1</f>
        <v>9</v>
      </c>
      <c r="P106" t="str">
        <f>B106</f>
        <v>GUA</v>
      </c>
      <c r="Q106" t="str">
        <f>A105</f>
        <v>4VAL</v>
      </c>
      <c r="R106" s="28">
        <f>H105*1+I105*2+J105*3+K105*4+L105*5+M105*6</f>
        <v>12</v>
      </c>
    </row>
    <row r="107" spans="1:18" ht="12.75">
      <c r="A107" t="s">
        <v>19</v>
      </c>
      <c r="C107" t="s">
        <v>3</v>
      </c>
      <c r="D107" t="s">
        <v>1</v>
      </c>
      <c r="E107" t="s">
        <v>2</v>
      </c>
      <c r="F107" s="30"/>
      <c r="G107" s="28"/>
      <c r="H107">
        <f>VLOOKUP(C107,$C$10:$F$13,3)</f>
        <v>1</v>
      </c>
      <c r="I107">
        <f>VLOOKUP(C107,$C$10:$F$13,4)</f>
        <v>0</v>
      </c>
      <c r="J107">
        <f>VLOOKUP(D107,$C$10:$F$13,3)</f>
        <v>0</v>
      </c>
      <c r="K107">
        <f>VLOOKUP(D107,$C$10:$F$13,4)</f>
        <v>0</v>
      </c>
      <c r="L107">
        <f>VLOOKUP(E107,$C$10:$F$13,3)</f>
        <v>0</v>
      </c>
      <c r="M107">
        <f>VLOOKUP(E107,$C$10:$F$13,4)</f>
        <v>1</v>
      </c>
      <c r="N107" s="30"/>
      <c r="O107" s="28"/>
      <c r="R107" s="28"/>
    </row>
    <row r="108" spans="2:18" ht="12.75">
      <c r="B108" t="s">
        <v>73</v>
      </c>
      <c r="C108">
        <f>VLOOKUP(C107,$C$10:$D$13,2)</f>
        <v>2</v>
      </c>
      <c r="D108">
        <f>VLOOKUP(D107,$C$10:$D$13,2)</f>
        <v>0</v>
      </c>
      <c r="E108">
        <f>VLOOKUP(E107,$C$10:$D$13,2)</f>
        <v>1</v>
      </c>
      <c r="F108" s="30">
        <f>E108*1+D108*4+C108*16</f>
        <v>33</v>
      </c>
      <c r="G108" s="28">
        <f>O108</f>
        <v>7</v>
      </c>
      <c r="N108" s="30">
        <f>H107*32+I107*16+J107*8+K107*4+L107*2+M107*1</f>
        <v>33</v>
      </c>
      <c r="O108" s="28">
        <f>H107*6+I107*5+J107*4+K107*3+L107*2+M107*1</f>
        <v>7</v>
      </c>
      <c r="P108" t="str">
        <f>B108</f>
        <v>GUC</v>
      </c>
      <c r="Q108" t="str">
        <f>A107</f>
        <v>4VAL</v>
      </c>
      <c r="R108" s="28">
        <f>H107*1+I107*2+J107*3+K107*4+L107*5+M107*6</f>
        <v>7</v>
      </c>
    </row>
    <row r="109" spans="1:18" ht="12.75">
      <c r="A109" t="s">
        <v>19</v>
      </c>
      <c r="C109" t="s">
        <v>3</v>
      </c>
      <c r="D109" t="s">
        <v>1</v>
      </c>
      <c r="E109" t="s">
        <v>3</v>
      </c>
      <c r="F109" s="30"/>
      <c r="G109" s="28"/>
      <c r="H109">
        <f>VLOOKUP(C109,$C$10:$F$13,3)</f>
        <v>1</v>
      </c>
      <c r="I109">
        <f>VLOOKUP(C109,$C$10:$F$13,4)</f>
        <v>0</v>
      </c>
      <c r="J109">
        <f>VLOOKUP(D109,$C$10:$F$13,3)</f>
        <v>0</v>
      </c>
      <c r="K109">
        <f>VLOOKUP(D109,$C$10:$F$13,4)</f>
        <v>0</v>
      </c>
      <c r="L109">
        <f>VLOOKUP(E109,$C$10:$F$13,3)</f>
        <v>1</v>
      </c>
      <c r="M109">
        <f>VLOOKUP(E109,$C$10:$F$13,4)</f>
        <v>0</v>
      </c>
      <c r="N109" s="30"/>
      <c r="O109" s="28"/>
      <c r="R109" s="28"/>
    </row>
    <row r="110" spans="2:18" ht="12.75">
      <c r="B110" t="s">
        <v>74</v>
      </c>
      <c r="C110">
        <f>VLOOKUP(C109,$C$10:$D$13,2)</f>
        <v>2</v>
      </c>
      <c r="D110">
        <f>VLOOKUP(D109,$C$10:$D$13,2)</f>
        <v>0</v>
      </c>
      <c r="E110">
        <f>VLOOKUP(E109,$C$10:$D$13,2)</f>
        <v>2</v>
      </c>
      <c r="F110" s="30">
        <f>E110*1+D110*4+C110*16</f>
        <v>34</v>
      </c>
      <c r="G110" s="28">
        <f>O110</f>
        <v>8</v>
      </c>
      <c r="N110" s="30">
        <f>H109*32+I109*16+J109*8+K109*4+L109*2+M109*1</f>
        <v>34</v>
      </c>
      <c r="O110" s="28">
        <f>H109*6+I109*5+J109*4+K109*3+L109*2+M109*1</f>
        <v>8</v>
      </c>
      <c r="P110" t="str">
        <f>B110</f>
        <v>GUG</v>
      </c>
      <c r="Q110" t="str">
        <f>A109</f>
        <v>4VAL</v>
      </c>
      <c r="R110" s="28">
        <f>H109*1+I109*2+J109*3+K109*4+L109*5+M109*6</f>
        <v>6</v>
      </c>
    </row>
    <row r="111" spans="1:18" ht="12.75">
      <c r="A111" t="s">
        <v>19</v>
      </c>
      <c r="C111" t="s">
        <v>3</v>
      </c>
      <c r="D111" t="s">
        <v>1</v>
      </c>
      <c r="E111" t="s">
        <v>1</v>
      </c>
      <c r="F111" s="30"/>
      <c r="G111" s="28"/>
      <c r="H111">
        <f>VLOOKUP(C111,$C$10:$F$13,3)</f>
        <v>1</v>
      </c>
      <c r="I111">
        <f>VLOOKUP(C111,$C$10:$F$13,4)</f>
        <v>0</v>
      </c>
      <c r="J111">
        <f>VLOOKUP(D111,$C$10:$F$13,3)</f>
        <v>0</v>
      </c>
      <c r="K111">
        <f>VLOOKUP(D111,$C$10:$F$13,4)</f>
        <v>0</v>
      </c>
      <c r="L111">
        <f>VLOOKUP(E111,$C$10:$F$13,3)</f>
        <v>0</v>
      </c>
      <c r="M111">
        <f>VLOOKUP(E111,$C$10:$F$13,4)</f>
        <v>0</v>
      </c>
      <c r="N111" s="30"/>
      <c r="O111" s="28"/>
      <c r="R111" s="28"/>
    </row>
    <row r="112" spans="2:18" ht="12.75">
      <c r="B112" t="s">
        <v>75</v>
      </c>
      <c r="C112">
        <f>VLOOKUP(C111,$C$10:$D$13,2)</f>
        <v>2</v>
      </c>
      <c r="D112">
        <f>VLOOKUP(D111,$C$10:$D$13,2)</f>
        <v>0</v>
      </c>
      <c r="E112">
        <f>VLOOKUP(E111,$C$10:$D$13,2)</f>
        <v>0</v>
      </c>
      <c r="F112" s="30">
        <f>E112*1+D112*4+C112*16</f>
        <v>32</v>
      </c>
      <c r="G112" s="28">
        <f>O112</f>
        <v>6</v>
      </c>
      <c r="N112" s="30">
        <f>H111*32+I111*16+J111*8+K111*4+L111*2+M111*1</f>
        <v>32</v>
      </c>
      <c r="O112" s="28">
        <f>H111*6+I111*5+J111*4+K111*3+L111*2+M111*1</f>
        <v>6</v>
      </c>
      <c r="P112" t="str">
        <f>B112</f>
        <v>GUU</v>
      </c>
      <c r="Q112" t="str">
        <f>A111</f>
        <v>4VAL</v>
      </c>
      <c r="R112" s="28">
        <f>H111*1+I111*2+J111*3+K111*4+L111*5+M111*6</f>
        <v>1</v>
      </c>
    </row>
    <row r="113" spans="6:18" ht="12.75">
      <c r="F113" s="30"/>
      <c r="G113" s="28"/>
      <c r="N113" s="30"/>
      <c r="O113" s="28"/>
      <c r="R113" s="28"/>
    </row>
    <row r="114" spans="1:18" ht="12.75">
      <c r="A114" t="s">
        <v>6</v>
      </c>
      <c r="C114" t="s">
        <v>1</v>
      </c>
      <c r="D114" t="s">
        <v>0</v>
      </c>
      <c r="E114" t="s">
        <v>0</v>
      </c>
      <c r="F114" s="30"/>
      <c r="G114" s="28"/>
      <c r="H114">
        <f>VLOOKUP(C114,$C$10:$F$13,3)</f>
        <v>0</v>
      </c>
      <c r="I114">
        <f>VLOOKUP(C114,$C$10:$F$13,4)</f>
        <v>0</v>
      </c>
      <c r="J114">
        <f>VLOOKUP(D114,$C$10:$F$13,3)</f>
        <v>1</v>
      </c>
      <c r="K114">
        <f>VLOOKUP(D114,$C$10:$F$13,4)</f>
        <v>1</v>
      </c>
      <c r="L114">
        <f>VLOOKUP(E114,$C$10:$F$13,3)</f>
        <v>1</v>
      </c>
      <c r="M114">
        <f>VLOOKUP(E114,$C$10:$F$13,4)</f>
        <v>1</v>
      </c>
      <c r="N114" s="30"/>
      <c r="O114" s="28"/>
      <c r="R114" s="28"/>
    </row>
    <row r="115" spans="2:18" ht="12.75">
      <c r="B115" t="s">
        <v>76</v>
      </c>
      <c r="C115">
        <f>VLOOKUP(C114,$C$10:$D$13,2)</f>
        <v>0</v>
      </c>
      <c r="D115">
        <f>VLOOKUP(D114,$C$10:$D$13,2)</f>
        <v>3</v>
      </c>
      <c r="E115">
        <f>VLOOKUP(E114,$C$10:$D$13,2)</f>
        <v>3</v>
      </c>
      <c r="F115" s="30">
        <f>E115*1+D115*4+C115*16</f>
        <v>15</v>
      </c>
      <c r="G115" s="28">
        <f>O115</f>
        <v>10</v>
      </c>
      <c r="N115" s="30">
        <f>H114*32+I114*16+J114*8+K114*4+L114*2+M114*1</f>
        <v>15</v>
      </c>
      <c r="O115" s="28">
        <f>H114*6+I114*5+J114*4+K114*3+L114*2+M114*1</f>
        <v>10</v>
      </c>
      <c r="P115" t="str">
        <f>B115</f>
        <v>UAA</v>
      </c>
      <c r="Q115" t="str">
        <f>A114</f>
        <v>2NS</v>
      </c>
      <c r="R115" s="28">
        <f>H114*1+I114*2+J114*3+K114*4+L114*5+M114*6</f>
        <v>18</v>
      </c>
    </row>
    <row r="116" spans="1:18" ht="12.75">
      <c r="A116" t="s">
        <v>20</v>
      </c>
      <c r="C116" t="s">
        <v>1</v>
      </c>
      <c r="D116" t="s">
        <v>0</v>
      </c>
      <c r="E116" t="s">
        <v>2</v>
      </c>
      <c r="F116" s="30"/>
      <c r="G116" s="28"/>
      <c r="H116">
        <f>VLOOKUP(C116,$C$10:$F$13,3)</f>
        <v>0</v>
      </c>
      <c r="I116">
        <f>VLOOKUP(C116,$C$10:$F$13,4)</f>
        <v>0</v>
      </c>
      <c r="J116">
        <f>VLOOKUP(D116,$C$10:$F$13,3)</f>
        <v>1</v>
      </c>
      <c r="K116">
        <f>VLOOKUP(D116,$C$10:$F$13,4)</f>
        <v>1</v>
      </c>
      <c r="L116">
        <f>VLOOKUP(E116,$C$10:$F$13,3)</f>
        <v>0</v>
      </c>
      <c r="M116">
        <f>VLOOKUP(E116,$C$10:$F$13,4)</f>
        <v>1</v>
      </c>
      <c r="N116" s="30"/>
      <c r="O116" s="28"/>
      <c r="R116" s="28"/>
    </row>
    <row r="117" spans="2:18" ht="12.75">
      <c r="B117" t="s">
        <v>77</v>
      </c>
      <c r="C117">
        <f>VLOOKUP(C116,$C$10:$D$13,2)</f>
        <v>0</v>
      </c>
      <c r="D117">
        <f>VLOOKUP(D116,$C$10:$D$13,2)</f>
        <v>3</v>
      </c>
      <c r="E117">
        <f>VLOOKUP(E116,$C$10:$D$13,2)</f>
        <v>1</v>
      </c>
      <c r="F117" s="30">
        <f>E117*1+D117*4+C117*16</f>
        <v>13</v>
      </c>
      <c r="G117" s="28">
        <f>O117</f>
        <v>8</v>
      </c>
      <c r="N117" s="30">
        <f>H116*32+I116*16+J116*8+K116*4+L116*2+M116*1</f>
        <v>13</v>
      </c>
      <c r="O117" s="28">
        <f>H116*6+I116*5+J116*4+K116*3+L116*2+M116*1</f>
        <v>8</v>
      </c>
      <c r="P117" t="str">
        <f>B117</f>
        <v>UAC</v>
      </c>
      <c r="Q117" t="str">
        <f>A116</f>
        <v>2TYR</v>
      </c>
      <c r="R117" s="28">
        <f>H116*1+I116*2+J116*3+K116*4+L116*5+M116*6</f>
        <v>13</v>
      </c>
    </row>
    <row r="118" spans="1:18" ht="12.75">
      <c r="A118" t="s">
        <v>6</v>
      </c>
      <c r="C118" t="s">
        <v>1</v>
      </c>
      <c r="D118" t="s">
        <v>0</v>
      </c>
      <c r="E118" t="s">
        <v>3</v>
      </c>
      <c r="F118" s="30"/>
      <c r="G118" s="28"/>
      <c r="H118">
        <f>VLOOKUP(C118,$C$10:$F$13,3)</f>
        <v>0</v>
      </c>
      <c r="I118">
        <f>VLOOKUP(C118,$C$10:$F$13,4)</f>
        <v>0</v>
      </c>
      <c r="J118">
        <f>VLOOKUP(D118,$C$10:$F$13,3)</f>
        <v>1</v>
      </c>
      <c r="K118">
        <f>VLOOKUP(D118,$C$10:$F$13,4)</f>
        <v>1</v>
      </c>
      <c r="L118">
        <f>VLOOKUP(E118,$C$10:$F$13,3)</f>
        <v>1</v>
      </c>
      <c r="M118">
        <f>VLOOKUP(E118,$C$10:$F$13,4)</f>
        <v>0</v>
      </c>
      <c r="N118" s="30"/>
      <c r="O118" s="28"/>
      <c r="R118" s="28"/>
    </row>
    <row r="119" spans="2:18" ht="12.75">
      <c r="B119" t="s">
        <v>78</v>
      </c>
      <c r="C119">
        <f>VLOOKUP(C118,$C$10:$D$13,2)</f>
        <v>0</v>
      </c>
      <c r="D119">
        <f>VLOOKUP(D118,$C$10:$D$13,2)</f>
        <v>3</v>
      </c>
      <c r="E119">
        <f>VLOOKUP(E118,$C$10:$D$13,2)</f>
        <v>2</v>
      </c>
      <c r="F119" s="30">
        <f>E119*1+D119*4+C119*16</f>
        <v>14</v>
      </c>
      <c r="G119" s="28">
        <f>O119</f>
        <v>9</v>
      </c>
      <c r="N119" s="30">
        <f>H118*32+I118*16+J118*8+K118*4+L118*2+M118*1</f>
        <v>14</v>
      </c>
      <c r="O119" s="28">
        <f>H118*6+I118*5+J118*4+K118*3+L118*2+M118*1</f>
        <v>9</v>
      </c>
      <c r="P119" t="str">
        <f>B119</f>
        <v>UAG</v>
      </c>
      <c r="Q119" t="str">
        <f>A118</f>
        <v>2NS</v>
      </c>
      <c r="R119" s="28">
        <f>H118*1+I118*2+J118*3+K118*4+L118*5+M118*6</f>
        <v>12</v>
      </c>
    </row>
    <row r="120" spans="1:18" ht="12.75">
      <c r="A120" t="s">
        <v>20</v>
      </c>
      <c r="C120" t="s">
        <v>1</v>
      </c>
      <c r="D120" t="s">
        <v>0</v>
      </c>
      <c r="E120" t="s">
        <v>1</v>
      </c>
      <c r="F120" s="30"/>
      <c r="G120" s="28"/>
      <c r="H120">
        <f>VLOOKUP(C120,$C$10:$F$13,3)</f>
        <v>0</v>
      </c>
      <c r="I120">
        <f>VLOOKUP(C120,$C$10:$F$13,4)</f>
        <v>0</v>
      </c>
      <c r="J120">
        <f>VLOOKUP(D120,$C$10:$F$13,3)</f>
        <v>1</v>
      </c>
      <c r="K120">
        <f>VLOOKUP(D120,$C$10:$F$13,4)</f>
        <v>1</v>
      </c>
      <c r="L120">
        <f>VLOOKUP(E120,$C$10:$F$13,3)</f>
        <v>0</v>
      </c>
      <c r="M120">
        <f>VLOOKUP(E120,$C$10:$F$13,4)</f>
        <v>0</v>
      </c>
      <c r="N120" s="30"/>
      <c r="O120" s="28"/>
      <c r="R120" s="28"/>
    </row>
    <row r="121" spans="2:18" ht="12.75">
      <c r="B121" t="s">
        <v>79</v>
      </c>
      <c r="C121">
        <f>VLOOKUP(C120,$C$10:$D$13,2)</f>
        <v>0</v>
      </c>
      <c r="D121">
        <f>VLOOKUP(D120,$C$10:$D$13,2)</f>
        <v>3</v>
      </c>
      <c r="E121">
        <f>VLOOKUP(E120,$C$10:$D$13,2)</f>
        <v>0</v>
      </c>
      <c r="F121" s="30">
        <f>E121*1+D121*4+C121*16</f>
        <v>12</v>
      </c>
      <c r="G121" s="28">
        <f>O121</f>
        <v>7</v>
      </c>
      <c r="N121" s="30">
        <f>H120*32+I120*16+J120*8+K120*4+L120*2+M120*1</f>
        <v>12</v>
      </c>
      <c r="O121" s="28">
        <f>H120*6+I120*5+J120*4+K120*3+L120*2+M120*1</f>
        <v>7</v>
      </c>
      <c r="P121" t="str">
        <f>B121</f>
        <v>UAU</v>
      </c>
      <c r="Q121" t="str">
        <f>A120</f>
        <v>2TYR</v>
      </c>
      <c r="R121" s="28">
        <f>H120*1+I120*2+J120*3+K120*4+L120*5+M120*6</f>
        <v>7</v>
      </c>
    </row>
    <row r="122" spans="1:18" ht="12.75">
      <c r="A122" t="s">
        <v>11</v>
      </c>
      <c r="C122" t="s">
        <v>1</v>
      </c>
      <c r="D122" t="s">
        <v>2</v>
      </c>
      <c r="E122" t="s">
        <v>0</v>
      </c>
      <c r="F122" s="30"/>
      <c r="G122" s="28"/>
      <c r="H122">
        <f>VLOOKUP(C122,$C$10:$F$13,3)</f>
        <v>0</v>
      </c>
      <c r="I122">
        <f>VLOOKUP(C122,$C$10:$F$13,4)</f>
        <v>0</v>
      </c>
      <c r="J122">
        <f>VLOOKUP(D122,$C$10:$F$13,3)</f>
        <v>0</v>
      </c>
      <c r="K122">
        <f>VLOOKUP(D122,$C$10:$F$13,4)</f>
        <v>1</v>
      </c>
      <c r="L122">
        <f>VLOOKUP(E122,$C$10:$F$13,3)</f>
        <v>1</v>
      </c>
      <c r="M122">
        <f>VLOOKUP(E122,$C$10:$F$13,4)</f>
        <v>1</v>
      </c>
      <c r="N122" s="30"/>
      <c r="O122" s="28"/>
      <c r="R122" s="28"/>
    </row>
    <row r="123" spans="2:18" ht="12.75">
      <c r="B123" t="s">
        <v>80</v>
      </c>
      <c r="C123">
        <f>VLOOKUP(C122,$C$10:$D$13,2)</f>
        <v>0</v>
      </c>
      <c r="D123">
        <f>VLOOKUP(D122,$C$10:$D$13,2)</f>
        <v>1</v>
      </c>
      <c r="E123">
        <f>VLOOKUP(E122,$C$10:$D$13,2)</f>
        <v>3</v>
      </c>
      <c r="F123" s="30">
        <f>E123*1+D123*4+C123*16</f>
        <v>7</v>
      </c>
      <c r="G123" s="28">
        <f>O123</f>
        <v>6</v>
      </c>
      <c r="N123" s="30">
        <f>H122*32+I122*16+J122*8+K122*4+L122*2+M122*1</f>
        <v>7</v>
      </c>
      <c r="O123" s="28">
        <f>H122*6+I122*5+J122*4+K122*3+L122*2+M122*1</f>
        <v>6</v>
      </c>
      <c r="P123" t="str">
        <f>B123</f>
        <v>UCA</v>
      </c>
      <c r="Q123" t="str">
        <f>A122</f>
        <v>6SER</v>
      </c>
      <c r="R123" s="28">
        <f>H122*1+I122*2+J122*3+K122*4+L122*5+M122*6</f>
        <v>15</v>
      </c>
    </row>
    <row r="124" spans="1:18" ht="12.75">
      <c r="A124" t="s">
        <v>11</v>
      </c>
      <c r="C124" t="s">
        <v>1</v>
      </c>
      <c r="D124" t="s">
        <v>2</v>
      </c>
      <c r="E124" t="s">
        <v>2</v>
      </c>
      <c r="F124" s="30"/>
      <c r="G124" s="28"/>
      <c r="H124">
        <f>VLOOKUP(C124,$C$10:$F$13,3)</f>
        <v>0</v>
      </c>
      <c r="I124">
        <f>VLOOKUP(C124,$C$10:$F$13,4)</f>
        <v>0</v>
      </c>
      <c r="J124">
        <f>VLOOKUP(D124,$C$10:$F$13,3)</f>
        <v>0</v>
      </c>
      <c r="K124">
        <f>VLOOKUP(D124,$C$10:$F$13,4)</f>
        <v>1</v>
      </c>
      <c r="L124">
        <f>VLOOKUP(E124,$C$10:$F$13,3)</f>
        <v>0</v>
      </c>
      <c r="M124">
        <f>VLOOKUP(E124,$C$10:$F$13,4)</f>
        <v>1</v>
      </c>
      <c r="N124" s="30"/>
      <c r="O124" s="28"/>
      <c r="R124" s="28"/>
    </row>
    <row r="125" spans="2:18" ht="12.75">
      <c r="B125" t="s">
        <v>81</v>
      </c>
      <c r="C125">
        <f>VLOOKUP(C124,$C$10:$D$13,2)</f>
        <v>0</v>
      </c>
      <c r="D125">
        <f>VLOOKUP(D124,$C$10:$D$13,2)</f>
        <v>1</v>
      </c>
      <c r="E125">
        <f>VLOOKUP(E124,$C$10:$D$13,2)</f>
        <v>1</v>
      </c>
      <c r="F125" s="30">
        <f>E125*1+D125*4+C125*16</f>
        <v>5</v>
      </c>
      <c r="G125" s="28">
        <f>O125</f>
        <v>4</v>
      </c>
      <c r="N125" s="30">
        <f>H124*32+I124*16+J124*8+K124*4+L124*2+M124*1</f>
        <v>5</v>
      </c>
      <c r="O125" s="28">
        <f>H124*6+I124*5+J124*4+K124*3+L124*2+M124*1</f>
        <v>4</v>
      </c>
      <c r="P125" t="str">
        <f>B125</f>
        <v>UCC</v>
      </c>
      <c r="Q125" t="str">
        <f>A124</f>
        <v>6SER</v>
      </c>
      <c r="R125" s="28">
        <f>H124*1+I124*2+J124*3+K124*4+L124*5+M124*6</f>
        <v>10</v>
      </c>
    </row>
    <row r="126" spans="1:18" ht="12.75">
      <c r="A126" t="s">
        <v>11</v>
      </c>
      <c r="C126" t="s">
        <v>1</v>
      </c>
      <c r="D126" t="s">
        <v>2</v>
      </c>
      <c r="E126" t="s">
        <v>3</v>
      </c>
      <c r="F126" s="30"/>
      <c r="G126" s="28"/>
      <c r="H126">
        <f>VLOOKUP(C126,$C$10:$F$13,3)</f>
        <v>0</v>
      </c>
      <c r="I126">
        <f>VLOOKUP(C126,$C$10:$F$13,4)</f>
        <v>0</v>
      </c>
      <c r="J126">
        <f>VLOOKUP(D126,$C$10:$F$13,3)</f>
        <v>0</v>
      </c>
      <c r="K126">
        <f>VLOOKUP(D126,$C$10:$F$13,4)</f>
        <v>1</v>
      </c>
      <c r="L126">
        <f>VLOOKUP(E126,$C$10:$F$13,3)</f>
        <v>1</v>
      </c>
      <c r="M126">
        <f>VLOOKUP(E126,$C$10:$F$13,4)</f>
        <v>0</v>
      </c>
      <c r="N126" s="30"/>
      <c r="O126" s="28"/>
      <c r="R126" s="28"/>
    </row>
    <row r="127" spans="2:18" ht="12.75">
      <c r="B127" t="s">
        <v>82</v>
      </c>
      <c r="C127">
        <f>VLOOKUP(C126,$C$10:$D$13,2)</f>
        <v>0</v>
      </c>
      <c r="D127">
        <f>VLOOKUP(D126,$C$10:$D$13,2)</f>
        <v>1</v>
      </c>
      <c r="E127">
        <f>VLOOKUP(E126,$C$10:$D$13,2)</f>
        <v>2</v>
      </c>
      <c r="F127" s="30">
        <f>E127*1+D127*4+C127*16</f>
        <v>6</v>
      </c>
      <c r="G127" s="28">
        <f>O127</f>
        <v>5</v>
      </c>
      <c r="N127" s="30">
        <f>H126*32+I126*16+J126*8+K126*4+L126*2+M126*1</f>
        <v>6</v>
      </c>
      <c r="O127" s="28">
        <f>H126*6+I126*5+J126*4+K126*3+L126*2+M126*1</f>
        <v>5</v>
      </c>
      <c r="P127" t="str">
        <f>B127</f>
        <v>UCG</v>
      </c>
      <c r="Q127" t="str">
        <f>A126</f>
        <v>6SER</v>
      </c>
      <c r="R127" s="28">
        <f>H126*1+I126*2+J126*3+K126*4+L126*5+M126*6</f>
        <v>9</v>
      </c>
    </row>
    <row r="128" spans="1:18" ht="12.75">
      <c r="A128" t="s">
        <v>11</v>
      </c>
      <c r="C128" t="s">
        <v>1</v>
      </c>
      <c r="D128" t="s">
        <v>2</v>
      </c>
      <c r="E128" t="s">
        <v>1</v>
      </c>
      <c r="F128" s="30"/>
      <c r="G128" s="28"/>
      <c r="H128">
        <f>VLOOKUP(C128,$C$10:$F$13,3)</f>
        <v>0</v>
      </c>
      <c r="I128">
        <f>VLOOKUP(C128,$C$10:$F$13,4)</f>
        <v>0</v>
      </c>
      <c r="J128">
        <f>VLOOKUP(D128,$C$10:$F$13,3)</f>
        <v>0</v>
      </c>
      <c r="K128">
        <f>VLOOKUP(D128,$C$10:$F$13,4)</f>
        <v>1</v>
      </c>
      <c r="L128">
        <f>VLOOKUP(E128,$C$10:$F$13,3)</f>
        <v>0</v>
      </c>
      <c r="M128">
        <f>VLOOKUP(E128,$C$10:$F$13,4)</f>
        <v>0</v>
      </c>
      <c r="N128" s="30"/>
      <c r="O128" s="28"/>
      <c r="R128" s="28"/>
    </row>
    <row r="129" spans="2:18" ht="12.75">
      <c r="B129" t="s">
        <v>83</v>
      </c>
      <c r="C129">
        <f>VLOOKUP(C128,$C$10:$D$13,2)</f>
        <v>0</v>
      </c>
      <c r="D129">
        <f>VLOOKUP(D128,$C$10:$D$13,2)</f>
        <v>1</v>
      </c>
      <c r="E129">
        <f>VLOOKUP(E128,$C$10:$D$13,2)</f>
        <v>0</v>
      </c>
      <c r="F129" s="30">
        <f>E129*1+D129*4+C129*16</f>
        <v>4</v>
      </c>
      <c r="G129" s="28">
        <f>O129</f>
        <v>3</v>
      </c>
      <c r="N129" s="30">
        <f>H128*32+I128*16+J128*8+K128*4+L128*2+M128*1</f>
        <v>4</v>
      </c>
      <c r="O129" s="28">
        <f>H128*6+I128*5+J128*4+K128*3+L128*2+M128*1</f>
        <v>3</v>
      </c>
      <c r="P129" t="str">
        <f>B129</f>
        <v>UCU</v>
      </c>
      <c r="Q129" t="str">
        <f>A128</f>
        <v>6SER</v>
      </c>
      <c r="R129" s="28">
        <f>H128*1+I128*2+J128*3+K128*4+L128*5+M128*6</f>
        <v>4</v>
      </c>
    </row>
    <row r="130" spans="1:18" ht="12.75">
      <c r="A130" t="s">
        <v>5</v>
      </c>
      <c r="C130" t="s">
        <v>1</v>
      </c>
      <c r="D130" t="s">
        <v>3</v>
      </c>
      <c r="E130" t="s">
        <v>0</v>
      </c>
      <c r="F130" s="30"/>
      <c r="G130" s="28"/>
      <c r="H130">
        <f>VLOOKUP(C130,$C$10:$F$13,3)</f>
        <v>0</v>
      </c>
      <c r="I130">
        <f>VLOOKUP(C130,$C$10:$F$13,4)</f>
        <v>0</v>
      </c>
      <c r="J130">
        <f>VLOOKUP(D130,$C$10:$F$13,3)</f>
        <v>1</v>
      </c>
      <c r="K130">
        <f>VLOOKUP(D130,$C$10:$F$13,4)</f>
        <v>0</v>
      </c>
      <c r="L130">
        <f>VLOOKUP(E130,$C$10:$F$13,3)</f>
        <v>1</v>
      </c>
      <c r="M130">
        <f>VLOOKUP(E130,$C$10:$F$13,4)</f>
        <v>1</v>
      </c>
      <c r="N130" s="30"/>
      <c r="O130" s="28"/>
      <c r="R130" s="28"/>
    </row>
    <row r="131" spans="2:18" ht="12.75">
      <c r="B131" t="s">
        <v>84</v>
      </c>
      <c r="C131">
        <f>VLOOKUP(C130,$C$10:$D$13,2)</f>
        <v>0</v>
      </c>
      <c r="D131">
        <f>VLOOKUP(D130,$C$10:$D$13,2)</f>
        <v>2</v>
      </c>
      <c r="E131">
        <f>VLOOKUP(E130,$C$10:$D$13,2)</f>
        <v>3</v>
      </c>
      <c r="F131" s="30">
        <f>E131*1+D131*4+C131*16</f>
        <v>11</v>
      </c>
      <c r="G131" s="28">
        <f>O131</f>
        <v>7</v>
      </c>
      <c r="N131" s="30">
        <f>H130*32+I130*16+J130*8+K130*4+L130*2+M130*1</f>
        <v>11</v>
      </c>
      <c r="O131" s="28">
        <f>H130*6+I130*5+J130*4+K130*3+L130*2+M130*1</f>
        <v>7</v>
      </c>
      <c r="P131" t="str">
        <f>B131</f>
        <v>UGA</v>
      </c>
      <c r="Q131" t="str">
        <f>A130</f>
        <v>1NS</v>
      </c>
      <c r="R131" s="28">
        <f>H130*1+I130*2+J130*3+K130*4+L130*5+M130*6</f>
        <v>14</v>
      </c>
    </row>
    <row r="132" spans="1:18" ht="12.75">
      <c r="A132" t="s">
        <v>21</v>
      </c>
      <c r="C132" t="s">
        <v>1</v>
      </c>
      <c r="D132" t="s">
        <v>3</v>
      </c>
      <c r="E132" t="s">
        <v>2</v>
      </c>
      <c r="F132" s="30"/>
      <c r="G132" s="28"/>
      <c r="H132">
        <f>VLOOKUP(C132,$C$10:$F$13,3)</f>
        <v>0</v>
      </c>
      <c r="I132">
        <f>VLOOKUP(C132,$C$10:$F$13,4)</f>
        <v>0</v>
      </c>
      <c r="J132">
        <f>VLOOKUP(D132,$C$10:$F$13,3)</f>
        <v>1</v>
      </c>
      <c r="K132">
        <f>VLOOKUP(D132,$C$10:$F$13,4)</f>
        <v>0</v>
      </c>
      <c r="L132">
        <f>VLOOKUP(E132,$C$10:$F$13,3)</f>
        <v>0</v>
      </c>
      <c r="M132">
        <f>VLOOKUP(E132,$C$10:$F$13,4)</f>
        <v>1</v>
      </c>
      <c r="N132" s="30"/>
      <c r="O132" s="28"/>
      <c r="R132" s="28"/>
    </row>
    <row r="133" spans="2:18" ht="12.75">
      <c r="B133" t="s">
        <v>85</v>
      </c>
      <c r="C133">
        <f>VLOOKUP(C132,$C$10:$D$13,2)</f>
        <v>0</v>
      </c>
      <c r="D133">
        <f>VLOOKUP(D132,$C$10:$D$13,2)</f>
        <v>2</v>
      </c>
      <c r="E133">
        <f>VLOOKUP(E132,$C$10:$D$13,2)</f>
        <v>1</v>
      </c>
      <c r="F133" s="30">
        <f>E133*1+D133*4+C133*16</f>
        <v>9</v>
      </c>
      <c r="G133" s="28">
        <f>O133</f>
        <v>5</v>
      </c>
      <c r="N133" s="30">
        <f>H132*32+I132*16+J132*8+K132*4+L132*2+M132*1</f>
        <v>9</v>
      </c>
      <c r="O133" s="28">
        <f>H132*6+I132*5+J132*4+K132*3+L132*2+M132*1</f>
        <v>5</v>
      </c>
      <c r="P133" t="str">
        <f>B133</f>
        <v>UGC</v>
      </c>
      <c r="Q133" t="str">
        <f>A132</f>
        <v>2CYS</v>
      </c>
      <c r="R133" s="28">
        <f>H132*1+I132*2+J132*3+K132*4+L132*5+M132*6</f>
        <v>9</v>
      </c>
    </row>
    <row r="134" spans="1:18" ht="12.75">
      <c r="A134" t="s">
        <v>8</v>
      </c>
      <c r="C134" t="s">
        <v>1</v>
      </c>
      <c r="D134" t="s">
        <v>3</v>
      </c>
      <c r="E134" t="s">
        <v>3</v>
      </c>
      <c r="F134" s="30"/>
      <c r="G134" s="28"/>
      <c r="H134">
        <f>VLOOKUP(C134,$C$10:$F$13,3)</f>
        <v>0</v>
      </c>
      <c r="I134">
        <f>VLOOKUP(C134,$C$10:$F$13,4)</f>
        <v>0</v>
      </c>
      <c r="J134">
        <f>VLOOKUP(D134,$C$10:$F$13,3)</f>
        <v>1</v>
      </c>
      <c r="K134">
        <f>VLOOKUP(D134,$C$10:$F$13,4)</f>
        <v>0</v>
      </c>
      <c r="L134">
        <f>VLOOKUP(E134,$C$10:$F$13,3)</f>
        <v>1</v>
      </c>
      <c r="M134">
        <f>VLOOKUP(E134,$C$10:$F$13,4)</f>
        <v>0</v>
      </c>
      <c r="N134" s="30"/>
      <c r="O134" s="28"/>
      <c r="R134" s="28"/>
    </row>
    <row r="135" spans="2:18" ht="12.75">
      <c r="B135" t="s">
        <v>86</v>
      </c>
      <c r="C135">
        <f>VLOOKUP(C134,$C$10:$D$13,2)</f>
        <v>0</v>
      </c>
      <c r="D135">
        <f>VLOOKUP(D134,$C$10:$D$13,2)</f>
        <v>2</v>
      </c>
      <c r="E135">
        <f>VLOOKUP(E134,$C$10:$D$13,2)</f>
        <v>2</v>
      </c>
      <c r="F135" s="30">
        <f>E135*1+D135*4+C135*16</f>
        <v>10</v>
      </c>
      <c r="G135" s="28">
        <f>O135</f>
        <v>6</v>
      </c>
      <c r="N135" s="30">
        <f>H134*32+I134*16+J134*8+K134*4+L134*2+M134*1</f>
        <v>10</v>
      </c>
      <c r="O135" s="28">
        <f>H134*6+I134*5+J134*4+K134*3+L134*2+M134*1</f>
        <v>6</v>
      </c>
      <c r="P135" t="str">
        <f>B135</f>
        <v>UGG</v>
      </c>
      <c r="Q135" t="str">
        <f>A134</f>
        <v>1TRY</v>
      </c>
      <c r="R135" s="28">
        <f>H134*1+I134*2+J134*3+K134*4+L134*5+M134*6</f>
        <v>8</v>
      </c>
    </row>
    <row r="136" spans="1:18" ht="12.75">
      <c r="A136" t="s">
        <v>21</v>
      </c>
      <c r="C136" t="s">
        <v>1</v>
      </c>
      <c r="D136" t="s">
        <v>3</v>
      </c>
      <c r="E136" t="s">
        <v>1</v>
      </c>
      <c r="F136" s="30"/>
      <c r="G136" s="28"/>
      <c r="H136">
        <f>VLOOKUP(C136,$C$10:$F$13,3)</f>
        <v>0</v>
      </c>
      <c r="I136">
        <f>VLOOKUP(C136,$C$10:$F$13,4)</f>
        <v>0</v>
      </c>
      <c r="J136">
        <f>VLOOKUP(D136,$C$10:$F$13,3)</f>
        <v>1</v>
      </c>
      <c r="K136">
        <f>VLOOKUP(D136,$C$10:$F$13,4)</f>
        <v>0</v>
      </c>
      <c r="L136">
        <f>VLOOKUP(E136,$C$10:$F$13,3)</f>
        <v>0</v>
      </c>
      <c r="M136">
        <f>VLOOKUP(E136,$C$10:$F$13,4)</f>
        <v>0</v>
      </c>
      <c r="N136" s="30"/>
      <c r="O136" s="28"/>
      <c r="R136" s="28"/>
    </row>
    <row r="137" spans="2:18" ht="12.75">
      <c r="B137" t="s">
        <v>87</v>
      </c>
      <c r="C137">
        <f>VLOOKUP(C136,$C$10:$D$13,2)</f>
        <v>0</v>
      </c>
      <c r="D137">
        <f>VLOOKUP(D136,$C$10:$D$13,2)</f>
        <v>2</v>
      </c>
      <c r="E137">
        <f>VLOOKUP(E136,$C$10:$D$13,2)</f>
        <v>0</v>
      </c>
      <c r="F137" s="30">
        <f>E137*1+D137*4+C137*16</f>
        <v>8</v>
      </c>
      <c r="G137" s="28">
        <f>O137</f>
        <v>4</v>
      </c>
      <c r="N137" s="30">
        <f>H136*32+I136*16+J136*8+K136*4+L136*2+M136*1</f>
        <v>8</v>
      </c>
      <c r="O137" s="28">
        <f>H136*6+I136*5+J136*4+K136*3+L136*2+M136*1</f>
        <v>4</v>
      </c>
      <c r="P137" t="str">
        <f>B137</f>
        <v>UGU</v>
      </c>
      <c r="Q137" t="str">
        <f>A136</f>
        <v>2CYS</v>
      </c>
      <c r="R137" s="28">
        <f>H136*1+I136*2+J136*3+K136*4+L136*5+M136*6</f>
        <v>3</v>
      </c>
    </row>
    <row r="138" spans="1:18" ht="12.75">
      <c r="A138" t="s">
        <v>14</v>
      </c>
      <c r="C138" t="s">
        <v>1</v>
      </c>
      <c r="D138" t="s">
        <v>1</v>
      </c>
      <c r="E138" t="s">
        <v>0</v>
      </c>
      <c r="F138" s="30"/>
      <c r="G138" s="28"/>
      <c r="H138">
        <f>VLOOKUP(C138,$C$10:$F$13,3)</f>
        <v>0</v>
      </c>
      <c r="I138">
        <f>VLOOKUP(C138,$C$10:$F$13,4)</f>
        <v>0</v>
      </c>
      <c r="J138">
        <f>VLOOKUP(D138,$C$10:$F$13,3)</f>
        <v>0</v>
      </c>
      <c r="K138">
        <f>VLOOKUP(D138,$C$10:$F$13,4)</f>
        <v>0</v>
      </c>
      <c r="L138">
        <f>VLOOKUP(E138,$C$10:$F$13,3)</f>
        <v>1</v>
      </c>
      <c r="M138">
        <f>VLOOKUP(E138,$C$10:$F$13,4)</f>
        <v>1</v>
      </c>
      <c r="N138" s="30"/>
      <c r="O138" s="28"/>
      <c r="R138" s="28"/>
    </row>
    <row r="139" spans="2:18" ht="12.75">
      <c r="B139" t="s">
        <v>88</v>
      </c>
      <c r="C139">
        <f>VLOOKUP(C138,$C$10:$D$13,2)</f>
        <v>0</v>
      </c>
      <c r="D139">
        <f>VLOOKUP(D138,$C$10:$D$13,2)</f>
        <v>0</v>
      </c>
      <c r="E139">
        <f>VLOOKUP(E138,$C$10:$D$13,2)</f>
        <v>3</v>
      </c>
      <c r="F139" s="30">
        <f>E139*1+D139*4+C139*16</f>
        <v>3</v>
      </c>
      <c r="G139" s="28">
        <f>O139</f>
        <v>3</v>
      </c>
      <c r="N139" s="30">
        <f>H138*32+I138*16+J138*8+K138*4+L138*2+M138*1</f>
        <v>3</v>
      </c>
      <c r="O139" s="28">
        <f>H138*6+I138*5+J138*4+K138*3+L138*2+M138*1</f>
        <v>3</v>
      </c>
      <c r="P139" t="str">
        <f>B139</f>
        <v>UUA</v>
      </c>
      <c r="Q139" t="str">
        <f>A138</f>
        <v>6LEU</v>
      </c>
      <c r="R139" s="28">
        <f>H138*1+I138*2+J138*3+K138*4+L138*5+M138*6</f>
        <v>11</v>
      </c>
    </row>
    <row r="140" spans="1:18" ht="12.75">
      <c r="A140" t="s">
        <v>22</v>
      </c>
      <c r="C140" t="s">
        <v>1</v>
      </c>
      <c r="D140" t="s">
        <v>1</v>
      </c>
      <c r="E140" t="s">
        <v>2</v>
      </c>
      <c r="F140" s="30"/>
      <c r="G140" s="28"/>
      <c r="H140">
        <f>VLOOKUP(C140,$C$10:$F$13,3)</f>
        <v>0</v>
      </c>
      <c r="I140">
        <f>VLOOKUP(C140,$C$10:$F$13,4)</f>
        <v>0</v>
      </c>
      <c r="J140">
        <f>VLOOKUP(D140,$C$10:$F$13,3)</f>
        <v>0</v>
      </c>
      <c r="K140">
        <f>VLOOKUP(D140,$C$10:$F$13,4)</f>
        <v>0</v>
      </c>
      <c r="L140">
        <f>VLOOKUP(E140,$C$10:$F$13,3)</f>
        <v>0</v>
      </c>
      <c r="M140">
        <f>VLOOKUP(E140,$C$10:$F$13,4)</f>
        <v>1</v>
      </c>
      <c r="N140" s="30"/>
      <c r="O140" s="28"/>
      <c r="R140" s="28"/>
    </row>
    <row r="141" spans="2:18" ht="12.75">
      <c r="B141" t="s">
        <v>89</v>
      </c>
      <c r="C141">
        <f>VLOOKUP(C140,$C$10:$D$13,2)</f>
        <v>0</v>
      </c>
      <c r="D141">
        <f>VLOOKUP(D140,$C$10:$D$13,2)</f>
        <v>0</v>
      </c>
      <c r="E141">
        <f>VLOOKUP(E140,$C$10:$D$13,2)</f>
        <v>1</v>
      </c>
      <c r="F141" s="30">
        <f>E141*1+D141*4+C141*16</f>
        <v>1</v>
      </c>
      <c r="G141" s="28">
        <f>O141</f>
        <v>1</v>
      </c>
      <c r="N141" s="30">
        <f>H140*32+I140*16+J140*8+K140*4+L140*2+M140*1</f>
        <v>1</v>
      </c>
      <c r="O141" s="28">
        <f>H140*6+I140*5+J140*4+K140*3+L140*2+M140*1</f>
        <v>1</v>
      </c>
      <c r="P141" t="str">
        <f>B141</f>
        <v>UUC</v>
      </c>
      <c r="Q141" t="str">
        <f>A140</f>
        <v>2PHE</v>
      </c>
      <c r="R141" s="28">
        <f>H140*1+I140*2+J140*3+K140*4+L140*5+M140*6</f>
        <v>6</v>
      </c>
    </row>
    <row r="142" spans="1:18" ht="12.75">
      <c r="A142" t="s">
        <v>14</v>
      </c>
      <c r="C142" t="s">
        <v>1</v>
      </c>
      <c r="D142" t="s">
        <v>1</v>
      </c>
      <c r="E142" t="s">
        <v>3</v>
      </c>
      <c r="F142" s="30"/>
      <c r="G142" s="28"/>
      <c r="H142">
        <f>VLOOKUP(C142,$C$10:$F$13,3)</f>
        <v>0</v>
      </c>
      <c r="I142">
        <f>VLOOKUP(C142,$C$10:$F$13,4)</f>
        <v>0</v>
      </c>
      <c r="J142">
        <f>VLOOKUP(D142,$C$10:$F$13,3)</f>
        <v>0</v>
      </c>
      <c r="K142">
        <f>VLOOKUP(D142,$C$10:$F$13,4)</f>
        <v>0</v>
      </c>
      <c r="L142">
        <f>VLOOKUP(E142,$C$10:$F$13,3)</f>
        <v>1</v>
      </c>
      <c r="M142">
        <f>VLOOKUP(E142,$C$10:$F$13,4)</f>
        <v>0</v>
      </c>
      <c r="N142" s="30"/>
      <c r="O142" s="28"/>
      <c r="R142" s="28"/>
    </row>
    <row r="143" spans="2:18" ht="12.75">
      <c r="B143" t="s">
        <v>90</v>
      </c>
      <c r="C143">
        <f>VLOOKUP(C142,$C$10:$D$13,2)</f>
        <v>0</v>
      </c>
      <c r="D143">
        <f>VLOOKUP(D142,$C$10:$D$13,2)</f>
        <v>0</v>
      </c>
      <c r="E143">
        <f>VLOOKUP(E142,$C$10:$D$13,2)</f>
        <v>2</v>
      </c>
      <c r="F143" s="30">
        <f>E143*1+D143*4+C143*16</f>
        <v>2</v>
      </c>
      <c r="G143" s="28">
        <f>O143</f>
        <v>2</v>
      </c>
      <c r="N143" s="30">
        <f>H142*32+I142*16+J142*8+K142*4+L142*2+M142*1</f>
        <v>2</v>
      </c>
      <c r="O143" s="28">
        <f>H142*6+I142*5+J142*4+K142*3+L142*2+M142*1</f>
        <v>2</v>
      </c>
      <c r="P143" t="str">
        <f>B143</f>
        <v>UUG</v>
      </c>
      <c r="Q143" t="str">
        <f>A142</f>
        <v>6LEU</v>
      </c>
      <c r="R143" s="28">
        <f>H142*1+I142*2+J142*3+K142*4+L142*5+M142*6</f>
        <v>5</v>
      </c>
    </row>
    <row r="144" spans="1:18" ht="12.75">
      <c r="A144" t="s">
        <v>22</v>
      </c>
      <c r="C144" t="s">
        <v>1</v>
      </c>
      <c r="D144" t="s">
        <v>1</v>
      </c>
      <c r="E144" t="s">
        <v>1</v>
      </c>
      <c r="F144" s="30"/>
      <c r="G144" s="28"/>
      <c r="H144">
        <f>VLOOKUP(C144,$C$10:$F$13,3)</f>
        <v>0</v>
      </c>
      <c r="I144">
        <f>VLOOKUP(C144,$C$10:$F$13,4)</f>
        <v>0</v>
      </c>
      <c r="J144">
        <f>VLOOKUP(D144,$C$10:$F$13,3)</f>
        <v>0</v>
      </c>
      <c r="K144">
        <f>VLOOKUP(D144,$C$10:$F$13,4)</f>
        <v>0</v>
      </c>
      <c r="L144">
        <f>VLOOKUP(E144,$C$10:$F$13,3)</f>
        <v>0</v>
      </c>
      <c r="M144">
        <f>VLOOKUP(E144,$C$10:$F$13,4)</f>
        <v>0</v>
      </c>
      <c r="N144" s="30"/>
      <c r="O144" s="28"/>
      <c r="R144" s="28"/>
    </row>
    <row r="145" spans="2:18" ht="12.75">
      <c r="B145" t="s">
        <v>91</v>
      </c>
      <c r="C145">
        <f>VLOOKUP(C144,$C$10:$D$13,2)</f>
        <v>0</v>
      </c>
      <c r="D145">
        <f>VLOOKUP(D144,$C$10:$D$13,2)</f>
        <v>0</v>
      </c>
      <c r="E145">
        <f>VLOOKUP(E144,$C$10:$D$13,2)</f>
        <v>0</v>
      </c>
      <c r="F145" s="30">
        <f>E145*1+D145*4+C145*16</f>
        <v>0</v>
      </c>
      <c r="G145" s="28">
        <f>O145</f>
        <v>0</v>
      </c>
      <c r="N145" s="30">
        <f>H144*32+I144*16+J144*8+K144*4+L144*2+M144*1</f>
        <v>0</v>
      </c>
      <c r="O145" s="28">
        <f>H144*6+I144*5+J144*4+K144*3+L144*2+M144*1</f>
        <v>0</v>
      </c>
      <c r="P145" t="str">
        <f>B145</f>
        <v>UUU</v>
      </c>
      <c r="Q145" t="str">
        <f>A144</f>
        <v>2PHE</v>
      </c>
      <c r="R145" s="28">
        <f>H144*1+I144*2+J144*3+K144*4+L144*5+M144*6</f>
        <v>0</v>
      </c>
    </row>
    <row r="147" spans="3:11" ht="12.75">
      <c r="C147" t="s">
        <v>4</v>
      </c>
      <c r="J147">
        <v>12</v>
      </c>
      <c r="K147">
        <v>16</v>
      </c>
    </row>
    <row r="150" spans="8:10" ht="12.75">
      <c r="H150" s="30" t="s">
        <v>103</v>
      </c>
      <c r="I150" s="28" t="s">
        <v>100</v>
      </c>
      <c r="J150" t="s">
        <v>102</v>
      </c>
    </row>
    <row r="151" spans="1:10" ht="18">
      <c r="A151" t="s">
        <v>5</v>
      </c>
      <c r="B151" t="s">
        <v>84</v>
      </c>
      <c r="H151" s="63">
        <f>VLOOKUP(B151,$B$16:$F$146,5)</f>
        <v>11</v>
      </c>
      <c r="I151" s="28">
        <f>VLOOKUP(B151,$B$16:$R$146,14)</f>
        <v>7</v>
      </c>
      <c r="J151">
        <f>VLOOKUP(B151,$B$16:$R$146,17)</f>
        <v>14</v>
      </c>
    </row>
    <row r="152" spans="8:9" ht="12.75">
      <c r="H152" s="30"/>
      <c r="I152" s="28"/>
    </row>
    <row r="153" spans="1:10" ht="12.75">
      <c r="A153" t="s">
        <v>23</v>
      </c>
      <c r="B153" t="s">
        <v>86</v>
      </c>
      <c r="H153" s="30">
        <f>VLOOKUP(B153,$B$16:$F$146,5)</f>
        <v>10</v>
      </c>
      <c r="I153" s="28">
        <f>VLOOKUP(B153,$B$16:$G146,6)</f>
        <v>6</v>
      </c>
      <c r="J153">
        <f>VLOOKUP(B153,$B$16:$R$146,17)</f>
        <v>8</v>
      </c>
    </row>
    <row r="154" spans="1:10" ht="12.75">
      <c r="A154" t="s">
        <v>24</v>
      </c>
      <c r="B154" s="10" t="s">
        <v>43</v>
      </c>
      <c r="H154" s="30">
        <f>VLOOKUP(B154,$B$16:$F$146,5)</f>
        <v>50</v>
      </c>
      <c r="I154" s="28">
        <f>VLOOKUP(B154,$B$16:$G146,6)</f>
        <v>13</v>
      </c>
      <c r="J154">
        <f>VLOOKUP(B154,$B$16:$R$146,17)</f>
        <v>8</v>
      </c>
    </row>
    <row r="155" spans="8:12" ht="12.75">
      <c r="H155" s="30" t="s">
        <v>103</v>
      </c>
      <c r="J155" s="28" t="s">
        <v>100</v>
      </c>
      <c r="L155" t="s">
        <v>102</v>
      </c>
    </row>
    <row r="156" spans="1:13" ht="12.75">
      <c r="A156" t="s">
        <v>6</v>
      </c>
      <c r="B156" t="s">
        <v>76</v>
      </c>
      <c r="C156" t="s">
        <v>78</v>
      </c>
      <c r="H156" s="30">
        <f>VLOOKUP(B156,$B$16:$F$146,5)</f>
        <v>15</v>
      </c>
      <c r="I156" s="30">
        <f>VLOOKUP(C156,$B$16:$F$146,5)</f>
        <v>14</v>
      </c>
      <c r="J156" s="29">
        <f>VLOOKUP(B156,$B$16:$G$146,6)</f>
        <v>10</v>
      </c>
      <c r="K156" s="29">
        <f>VLOOKUP(C156,$B$16:$G$146,6)</f>
        <v>9</v>
      </c>
      <c r="L156">
        <f>VLOOKUP(B156,$B$16:$R$146,17)</f>
        <v>18</v>
      </c>
      <c r="M156">
        <f>VLOOKUP(C156,$B$16:$R$146,17)</f>
        <v>12</v>
      </c>
    </row>
    <row r="157" spans="8:11" ht="12.75">
      <c r="H157" s="30"/>
      <c r="I157" s="30"/>
      <c r="J157" s="28"/>
      <c r="K157" s="28"/>
    </row>
    <row r="158" spans="1:13" ht="18">
      <c r="A158" t="s">
        <v>21</v>
      </c>
      <c r="B158" t="s">
        <v>85</v>
      </c>
      <c r="C158" t="s">
        <v>87</v>
      </c>
      <c r="E158" s="6" t="s">
        <v>37</v>
      </c>
      <c r="F158" s="7" t="s">
        <v>39</v>
      </c>
      <c r="H158" s="63">
        <f aca="true" t="shared" si="0" ref="H158:I166">VLOOKUP(B158,$B$16:$F$146,5)</f>
        <v>9</v>
      </c>
      <c r="I158" s="30">
        <f t="shared" si="0"/>
        <v>8</v>
      </c>
      <c r="J158" s="29">
        <f>VLOOKUP(B158,$B$16:$G$146,6)</f>
        <v>5</v>
      </c>
      <c r="K158" s="29">
        <f>VLOOKUP(C158,$B$16:$G$146,6)</f>
        <v>4</v>
      </c>
      <c r="L158">
        <f aca="true" t="shared" si="1" ref="L158:L166">VLOOKUP(B158,$B$16:$R$146,17)</f>
        <v>9</v>
      </c>
      <c r="M158">
        <f aca="true" t="shared" si="2" ref="M158:M166">VLOOKUP(C158,$B$16:$R$146,17)</f>
        <v>3</v>
      </c>
    </row>
    <row r="159" spans="1:13" ht="18">
      <c r="A159" t="s">
        <v>20</v>
      </c>
      <c r="B159" t="s">
        <v>77</v>
      </c>
      <c r="C159" t="s">
        <v>79</v>
      </c>
      <c r="H159" s="63">
        <f t="shared" si="0"/>
        <v>13</v>
      </c>
      <c r="I159" s="30">
        <f t="shared" si="0"/>
        <v>12</v>
      </c>
      <c r="J159" s="29">
        <f aca="true" t="shared" si="3" ref="J159:J166">VLOOKUP(B159,$B$16:$G$146,6)</f>
        <v>8</v>
      </c>
      <c r="K159" s="68">
        <f aca="true" t="shared" si="4" ref="K159:K166">VLOOKUP(C159,$B$16:$G$146,6)</f>
        <v>7</v>
      </c>
      <c r="L159">
        <f t="shared" si="1"/>
        <v>13</v>
      </c>
      <c r="M159" s="4">
        <f t="shared" si="2"/>
        <v>7</v>
      </c>
    </row>
    <row r="160" spans="1:13" ht="18">
      <c r="A160" t="s">
        <v>15</v>
      </c>
      <c r="B160" t="s">
        <v>61</v>
      </c>
      <c r="C160" t="s">
        <v>62</v>
      </c>
      <c r="H160" s="63">
        <f t="shared" si="0"/>
        <v>47</v>
      </c>
      <c r="I160" s="30">
        <f t="shared" si="0"/>
        <v>46</v>
      </c>
      <c r="J160" s="29">
        <f t="shared" si="3"/>
        <v>16</v>
      </c>
      <c r="K160" s="29">
        <f t="shared" si="4"/>
        <v>15</v>
      </c>
      <c r="L160">
        <f t="shared" si="1"/>
        <v>19</v>
      </c>
      <c r="M160">
        <f t="shared" si="2"/>
        <v>13</v>
      </c>
    </row>
    <row r="161" spans="1:22" ht="12.75">
      <c r="A161" t="s">
        <v>16</v>
      </c>
      <c r="B161" t="s">
        <v>92</v>
      </c>
      <c r="C161" t="s">
        <v>63</v>
      </c>
      <c r="H161" s="30">
        <f t="shared" si="0"/>
        <v>45</v>
      </c>
      <c r="I161" s="30">
        <f t="shared" si="0"/>
        <v>44</v>
      </c>
      <c r="J161" s="68">
        <f t="shared" si="3"/>
        <v>14</v>
      </c>
      <c r="K161" s="29">
        <f t="shared" si="4"/>
        <v>13</v>
      </c>
      <c r="L161" s="4">
        <f t="shared" si="1"/>
        <v>14</v>
      </c>
      <c r="M161">
        <f t="shared" si="2"/>
        <v>8</v>
      </c>
      <c r="Q161" s="15"/>
      <c r="R161" s="15"/>
      <c r="S161" s="15"/>
      <c r="T161" s="15"/>
      <c r="U161" s="15"/>
      <c r="V161" s="15"/>
    </row>
    <row r="162" spans="1:22" ht="18">
      <c r="A162" t="s">
        <v>25</v>
      </c>
      <c r="B162" t="s">
        <v>46</v>
      </c>
      <c r="C162" t="s">
        <v>48</v>
      </c>
      <c r="H162" s="63">
        <f t="shared" si="0"/>
        <v>29</v>
      </c>
      <c r="I162" s="30">
        <f t="shared" si="0"/>
        <v>28</v>
      </c>
      <c r="J162" s="29">
        <f t="shared" si="3"/>
        <v>13</v>
      </c>
      <c r="K162" s="29">
        <f t="shared" si="4"/>
        <v>12</v>
      </c>
      <c r="L162">
        <f t="shared" si="1"/>
        <v>15</v>
      </c>
      <c r="M162">
        <f t="shared" si="2"/>
        <v>9</v>
      </c>
      <c r="Q162" s="15"/>
      <c r="R162" s="15"/>
      <c r="S162" s="15"/>
      <c r="T162" s="15"/>
      <c r="U162" s="15"/>
      <c r="V162" s="15"/>
    </row>
    <row r="163" spans="1:22" ht="18">
      <c r="A163" t="s">
        <v>26</v>
      </c>
      <c r="B163" t="s">
        <v>45</v>
      </c>
      <c r="C163" t="s">
        <v>47</v>
      </c>
      <c r="E163" s="6" t="s">
        <v>38</v>
      </c>
      <c r="F163" s="7" t="s">
        <v>40</v>
      </c>
      <c r="H163" s="63">
        <f t="shared" si="0"/>
        <v>31</v>
      </c>
      <c r="I163" s="30">
        <f t="shared" si="0"/>
        <v>30</v>
      </c>
      <c r="J163" s="29">
        <f t="shared" si="3"/>
        <v>15</v>
      </c>
      <c r="K163" s="68">
        <f t="shared" si="4"/>
        <v>14</v>
      </c>
      <c r="L163">
        <f t="shared" si="1"/>
        <v>20</v>
      </c>
      <c r="M163" s="4">
        <f t="shared" si="2"/>
        <v>14</v>
      </c>
      <c r="Q163" s="15"/>
      <c r="R163" s="15"/>
      <c r="S163" s="15"/>
      <c r="T163" s="15"/>
      <c r="U163" s="15"/>
      <c r="V163" s="15"/>
    </row>
    <row r="164" spans="1:22" ht="18">
      <c r="A164" t="s">
        <v>22</v>
      </c>
      <c r="B164" t="s">
        <v>89</v>
      </c>
      <c r="C164" t="s">
        <v>91</v>
      </c>
      <c r="H164" s="63">
        <f t="shared" si="0"/>
        <v>1</v>
      </c>
      <c r="I164" s="63">
        <f t="shared" si="0"/>
        <v>0</v>
      </c>
      <c r="J164" s="29">
        <f t="shared" si="3"/>
        <v>1</v>
      </c>
      <c r="K164" s="68">
        <f t="shared" si="4"/>
        <v>0</v>
      </c>
      <c r="L164">
        <f t="shared" si="1"/>
        <v>6</v>
      </c>
      <c r="M164" s="4">
        <f t="shared" si="2"/>
        <v>0</v>
      </c>
      <c r="Q164" s="15"/>
      <c r="R164" s="15"/>
      <c r="S164" s="15"/>
      <c r="T164" s="15"/>
      <c r="U164" s="15"/>
      <c r="V164" s="15"/>
    </row>
    <row r="165" spans="1:22" ht="12.75">
      <c r="A165" t="s">
        <v>27</v>
      </c>
      <c r="B165" t="s">
        <v>29</v>
      </c>
      <c r="C165" t="s">
        <v>31</v>
      </c>
      <c r="H165" s="30">
        <f>VLOOKUP(B165,$B$16:$F$146,5)</f>
        <v>63</v>
      </c>
      <c r="I165" s="30">
        <f>VLOOKUP(C165,$B$16:$F$146,5)</f>
        <v>62</v>
      </c>
      <c r="J165" s="68">
        <f t="shared" si="3"/>
        <v>21</v>
      </c>
      <c r="K165" s="29">
        <f t="shared" si="4"/>
        <v>20</v>
      </c>
      <c r="L165" s="4">
        <f t="shared" si="1"/>
        <v>21</v>
      </c>
      <c r="M165">
        <f t="shared" si="2"/>
        <v>15</v>
      </c>
      <c r="Q165" s="15"/>
      <c r="R165" s="15"/>
      <c r="S165" s="15"/>
      <c r="T165" s="15"/>
      <c r="U165" s="15"/>
      <c r="V165" s="15"/>
    </row>
    <row r="166" spans="1:22" ht="18">
      <c r="A166" t="s">
        <v>28</v>
      </c>
      <c r="B166" t="s">
        <v>30</v>
      </c>
      <c r="C166" t="s">
        <v>32</v>
      </c>
      <c r="E166" s="6" t="s">
        <v>88</v>
      </c>
      <c r="F166" s="7" t="s">
        <v>90</v>
      </c>
      <c r="H166" s="63">
        <f t="shared" si="0"/>
        <v>61</v>
      </c>
      <c r="I166" s="30">
        <f t="shared" si="0"/>
        <v>60</v>
      </c>
      <c r="J166" s="29">
        <f t="shared" si="3"/>
        <v>19</v>
      </c>
      <c r="K166" s="29">
        <f t="shared" si="4"/>
        <v>18</v>
      </c>
      <c r="L166">
        <f t="shared" si="1"/>
        <v>16</v>
      </c>
      <c r="M166">
        <f t="shared" si="2"/>
        <v>10</v>
      </c>
      <c r="Q166" s="15"/>
      <c r="R166" s="15"/>
      <c r="S166" s="15"/>
      <c r="T166" s="15"/>
      <c r="U166" s="15"/>
      <c r="V166" s="15"/>
    </row>
    <row r="167" spans="8:14" ht="12.75">
      <c r="H167" s="30" t="s">
        <v>103</v>
      </c>
      <c r="K167" s="28" t="s">
        <v>100</v>
      </c>
      <c r="N167" t="s">
        <v>102</v>
      </c>
    </row>
    <row r="168" spans="1:36" ht="12.75">
      <c r="A168" t="s">
        <v>12</v>
      </c>
      <c r="B168" t="s">
        <v>41</v>
      </c>
      <c r="C168" t="s">
        <v>42</v>
      </c>
      <c r="D168" t="s">
        <v>44</v>
      </c>
      <c r="E168" s="10" t="s">
        <v>43</v>
      </c>
      <c r="H168" s="30">
        <f>VLOOKUP(B168,$B$16:$F$146,5)</f>
        <v>51</v>
      </c>
      <c r="I168" s="30">
        <f>VLOOKUP(C168,$B$16:$F$146,5)</f>
        <v>49</v>
      </c>
      <c r="J168" s="31">
        <f>VLOOKUP(D168,$B$16:$F$146,5)</f>
        <v>48</v>
      </c>
      <c r="K168" s="69">
        <f>VLOOKUP(B168,$B$16:$G$146,6)</f>
        <v>14</v>
      </c>
      <c r="L168" s="28">
        <f>VLOOKUP(C168,$B$16:$G$146,6)</f>
        <v>12</v>
      </c>
      <c r="M168" s="28">
        <f>VLOOKUP(D168,$B$16:$G$146,6)</f>
        <v>11</v>
      </c>
      <c r="N168" s="4">
        <f>VLOOKUP(B168,$B$16:$R$146,17)</f>
        <v>14</v>
      </c>
      <c r="O168">
        <f>VLOOKUP(C168,$B$16:$R$146,17)</f>
        <v>9</v>
      </c>
      <c r="P168">
        <f>VLOOKUP(D168,$B$16:$R$146,17)</f>
        <v>3</v>
      </c>
      <c r="V168" s="1"/>
      <c r="AC168" s="1"/>
      <c r="AJ168" s="1"/>
    </row>
    <row r="169" spans="8:16" ht="12.75">
      <c r="H169" s="30" t="s">
        <v>103</v>
      </c>
      <c r="L169" s="28" t="s">
        <v>100</v>
      </c>
      <c r="P169" t="s">
        <v>102</v>
      </c>
    </row>
    <row r="170" spans="1:19" ht="18">
      <c r="A170" t="s">
        <v>9</v>
      </c>
      <c r="B170" t="s">
        <v>33</v>
      </c>
      <c r="C170" t="s">
        <v>34</v>
      </c>
      <c r="D170" t="s">
        <v>35</v>
      </c>
      <c r="E170" t="s">
        <v>36</v>
      </c>
      <c r="H170" s="30">
        <f aca="true" t="shared" si="5" ref="H170:K174">VLOOKUP(B170,$B$16:$F$146,5)</f>
        <v>55</v>
      </c>
      <c r="I170" s="63">
        <f t="shared" si="5"/>
        <v>53</v>
      </c>
      <c r="J170" s="30">
        <f t="shared" si="5"/>
        <v>54</v>
      </c>
      <c r="K170" s="30">
        <f t="shared" si="5"/>
        <v>52</v>
      </c>
      <c r="L170" s="29">
        <f aca="true" t="shared" si="6" ref="L170:O174">VLOOKUP(B170,$B$16:$G$146,6)</f>
        <v>17</v>
      </c>
      <c r="M170" s="29">
        <f t="shared" si="6"/>
        <v>15</v>
      </c>
      <c r="N170" s="29">
        <f t="shared" si="6"/>
        <v>16</v>
      </c>
      <c r="O170" s="29">
        <f t="shared" si="6"/>
        <v>14</v>
      </c>
      <c r="P170">
        <f aca="true" t="shared" si="7" ref="P170:S174">VLOOKUP(B170,$B$16:$R$146,17)</f>
        <v>18</v>
      </c>
      <c r="Q170">
        <f t="shared" si="7"/>
        <v>13</v>
      </c>
      <c r="R170">
        <f t="shared" si="7"/>
        <v>12</v>
      </c>
      <c r="S170">
        <f t="shared" si="7"/>
        <v>7</v>
      </c>
    </row>
    <row r="171" spans="1:19" ht="18">
      <c r="A171" t="s">
        <v>13</v>
      </c>
      <c r="B171" t="s">
        <v>49</v>
      </c>
      <c r="C171" t="s">
        <v>50</v>
      </c>
      <c r="D171" t="s">
        <v>51</v>
      </c>
      <c r="E171" t="s">
        <v>52</v>
      </c>
      <c r="H171" s="63">
        <f t="shared" si="5"/>
        <v>23</v>
      </c>
      <c r="I171" s="30">
        <f t="shared" si="5"/>
        <v>21</v>
      </c>
      <c r="J171" s="30">
        <f t="shared" si="5"/>
        <v>22</v>
      </c>
      <c r="K171" s="30">
        <f t="shared" si="5"/>
        <v>20</v>
      </c>
      <c r="L171" s="29">
        <f t="shared" si="6"/>
        <v>11</v>
      </c>
      <c r="M171" s="29">
        <f t="shared" si="6"/>
        <v>9</v>
      </c>
      <c r="N171" s="29">
        <f t="shared" si="6"/>
        <v>10</v>
      </c>
      <c r="O171" s="29">
        <f t="shared" si="6"/>
        <v>8</v>
      </c>
      <c r="P171">
        <f t="shared" si="7"/>
        <v>17</v>
      </c>
      <c r="Q171">
        <f t="shared" si="7"/>
        <v>12</v>
      </c>
      <c r="R171">
        <f t="shared" si="7"/>
        <v>11</v>
      </c>
      <c r="S171">
        <f t="shared" si="7"/>
        <v>6</v>
      </c>
    </row>
    <row r="172" spans="1:19" ht="18">
      <c r="A172" t="s">
        <v>17</v>
      </c>
      <c r="B172" t="s">
        <v>64</v>
      </c>
      <c r="C172" t="s">
        <v>65</v>
      </c>
      <c r="D172" t="s">
        <v>66</v>
      </c>
      <c r="E172" t="s">
        <v>67</v>
      </c>
      <c r="H172" s="30">
        <f t="shared" si="5"/>
        <v>39</v>
      </c>
      <c r="I172" s="63">
        <f t="shared" si="5"/>
        <v>37</v>
      </c>
      <c r="J172" s="30">
        <f t="shared" si="5"/>
        <v>38</v>
      </c>
      <c r="K172" s="30">
        <f t="shared" si="5"/>
        <v>36</v>
      </c>
      <c r="L172" s="29">
        <f t="shared" si="6"/>
        <v>12</v>
      </c>
      <c r="M172" s="29">
        <f t="shared" si="6"/>
        <v>10</v>
      </c>
      <c r="N172" s="29">
        <f t="shared" si="6"/>
        <v>11</v>
      </c>
      <c r="O172" s="29">
        <f t="shared" si="6"/>
        <v>9</v>
      </c>
      <c r="P172">
        <f t="shared" si="7"/>
        <v>16</v>
      </c>
      <c r="Q172">
        <f t="shared" si="7"/>
        <v>11</v>
      </c>
      <c r="R172">
        <f t="shared" si="7"/>
        <v>10</v>
      </c>
      <c r="S172">
        <f t="shared" si="7"/>
        <v>5</v>
      </c>
    </row>
    <row r="173" spans="1:19" ht="12.75">
      <c r="A173" t="s">
        <v>19</v>
      </c>
      <c r="B173" t="s">
        <v>72</v>
      </c>
      <c r="C173" t="s">
        <v>73</v>
      </c>
      <c r="D173" t="s">
        <v>74</v>
      </c>
      <c r="E173" t="s">
        <v>75</v>
      </c>
      <c r="H173" s="30">
        <f t="shared" si="5"/>
        <v>35</v>
      </c>
      <c r="I173" s="30">
        <f t="shared" si="5"/>
        <v>33</v>
      </c>
      <c r="J173" s="30">
        <f t="shared" si="5"/>
        <v>34</v>
      </c>
      <c r="K173" s="30">
        <f t="shared" si="5"/>
        <v>32</v>
      </c>
      <c r="L173" s="29">
        <f t="shared" si="6"/>
        <v>9</v>
      </c>
      <c r="M173" s="68">
        <f t="shared" si="6"/>
        <v>7</v>
      </c>
      <c r="N173" s="29">
        <f t="shared" si="6"/>
        <v>8</v>
      </c>
      <c r="O173" s="29">
        <f t="shared" si="6"/>
        <v>6</v>
      </c>
      <c r="P173">
        <f t="shared" si="7"/>
        <v>12</v>
      </c>
      <c r="Q173" s="4">
        <f t="shared" si="7"/>
        <v>7</v>
      </c>
      <c r="R173">
        <f t="shared" si="7"/>
        <v>6</v>
      </c>
      <c r="S173">
        <f t="shared" si="7"/>
        <v>1</v>
      </c>
    </row>
    <row r="174" spans="1:19" ht="18">
      <c r="A174" t="s">
        <v>18</v>
      </c>
      <c r="B174" t="s">
        <v>68</v>
      </c>
      <c r="C174" t="s">
        <v>69</v>
      </c>
      <c r="D174" t="s">
        <v>70</v>
      </c>
      <c r="E174" t="s">
        <v>71</v>
      </c>
      <c r="H174" s="63">
        <f t="shared" si="5"/>
        <v>43</v>
      </c>
      <c r="I174" s="63">
        <f t="shared" si="5"/>
        <v>41</v>
      </c>
      <c r="J174" s="30">
        <f t="shared" si="5"/>
        <v>42</v>
      </c>
      <c r="K174" s="30">
        <f t="shared" si="5"/>
        <v>40</v>
      </c>
      <c r="L174" s="29">
        <f t="shared" si="6"/>
        <v>13</v>
      </c>
      <c r="M174" s="29">
        <f t="shared" si="6"/>
        <v>11</v>
      </c>
      <c r="N174" s="29">
        <f t="shared" si="6"/>
        <v>12</v>
      </c>
      <c r="O174" s="29">
        <f t="shared" si="6"/>
        <v>10</v>
      </c>
      <c r="P174">
        <f t="shared" si="7"/>
        <v>15</v>
      </c>
      <c r="Q174">
        <f t="shared" si="7"/>
        <v>10</v>
      </c>
      <c r="R174">
        <f t="shared" si="7"/>
        <v>9</v>
      </c>
      <c r="S174">
        <f t="shared" si="7"/>
        <v>4</v>
      </c>
    </row>
    <row r="175" spans="8:20" ht="12.75">
      <c r="H175" s="30" t="s">
        <v>103</v>
      </c>
      <c r="N175" s="28" t="s">
        <v>100</v>
      </c>
      <c r="T175" t="s">
        <v>102</v>
      </c>
    </row>
    <row r="176" spans="1:25" ht="18">
      <c r="A176" t="s">
        <v>14</v>
      </c>
      <c r="B176" t="s">
        <v>57</v>
      </c>
      <c r="C176" t="s">
        <v>58</v>
      </c>
      <c r="D176" t="s">
        <v>59</v>
      </c>
      <c r="E176" t="s">
        <v>60</v>
      </c>
      <c r="F176" s="6" t="s">
        <v>88</v>
      </c>
      <c r="G176" s="7" t="s">
        <v>90</v>
      </c>
      <c r="H176" s="63">
        <f aca="true" t="shared" si="8" ref="H176:M178">VLOOKUP(B176,$B$16:$F$146,5)</f>
        <v>19</v>
      </c>
      <c r="I176" s="63">
        <f t="shared" si="8"/>
        <v>17</v>
      </c>
      <c r="J176" s="30">
        <f t="shared" si="8"/>
        <v>18</v>
      </c>
      <c r="K176" s="30">
        <f t="shared" si="8"/>
        <v>16</v>
      </c>
      <c r="L176" s="64">
        <f t="shared" si="8"/>
        <v>3</v>
      </c>
      <c r="M176" s="65">
        <f t="shared" si="8"/>
        <v>2</v>
      </c>
      <c r="N176" s="28">
        <f aca="true" t="shared" si="9" ref="N176:S178">VLOOKUP(B176,$B$16:$G$146,6)</f>
        <v>8</v>
      </c>
      <c r="O176" s="28">
        <f t="shared" si="9"/>
        <v>6</v>
      </c>
      <c r="P176" s="28">
        <f t="shared" si="9"/>
        <v>7</v>
      </c>
      <c r="Q176" s="28">
        <f t="shared" si="9"/>
        <v>5</v>
      </c>
      <c r="R176" s="28">
        <f t="shared" si="9"/>
        <v>3</v>
      </c>
      <c r="S176" s="28">
        <f t="shared" si="9"/>
        <v>2</v>
      </c>
      <c r="T176">
        <f aca="true" t="shared" si="10" ref="T176:Y178">VLOOKUP(B176,$B$16:$R$146,17)</f>
        <v>13</v>
      </c>
      <c r="U176">
        <f t="shared" si="10"/>
        <v>8</v>
      </c>
      <c r="V176">
        <f t="shared" si="10"/>
        <v>7</v>
      </c>
      <c r="W176">
        <f t="shared" si="10"/>
        <v>2</v>
      </c>
      <c r="X176">
        <f t="shared" si="10"/>
        <v>11</v>
      </c>
      <c r="Y176">
        <f t="shared" si="10"/>
        <v>5</v>
      </c>
    </row>
    <row r="177" spans="1:25" ht="18">
      <c r="A177" t="s">
        <v>10</v>
      </c>
      <c r="B177" s="8" t="s">
        <v>37</v>
      </c>
      <c r="C177" s="9" t="s">
        <v>39</v>
      </c>
      <c r="D177" t="s">
        <v>53</v>
      </c>
      <c r="E177" t="s">
        <v>54</v>
      </c>
      <c r="F177" t="s">
        <v>55</v>
      </c>
      <c r="G177" t="s">
        <v>56</v>
      </c>
      <c r="H177" s="64">
        <f t="shared" si="8"/>
        <v>59</v>
      </c>
      <c r="I177" s="66">
        <f t="shared" si="8"/>
        <v>58</v>
      </c>
      <c r="J177" s="63">
        <f t="shared" si="8"/>
        <v>27</v>
      </c>
      <c r="K177" s="30">
        <f t="shared" si="8"/>
        <v>25</v>
      </c>
      <c r="L177" s="30">
        <f t="shared" si="8"/>
        <v>26</v>
      </c>
      <c r="M177" s="30">
        <f t="shared" si="8"/>
        <v>24</v>
      </c>
      <c r="N177" s="28">
        <f t="shared" si="9"/>
        <v>18</v>
      </c>
      <c r="O177" s="28">
        <f t="shared" si="9"/>
        <v>17</v>
      </c>
      <c r="P177" s="28">
        <f t="shared" si="9"/>
        <v>12</v>
      </c>
      <c r="Q177" s="28">
        <f t="shared" si="9"/>
        <v>10</v>
      </c>
      <c r="R177" s="28">
        <f t="shared" si="9"/>
        <v>11</v>
      </c>
      <c r="S177" s="28">
        <f t="shared" si="9"/>
        <v>9</v>
      </c>
      <c r="T177">
        <f t="shared" si="10"/>
        <v>17</v>
      </c>
      <c r="U177">
        <f t="shared" si="10"/>
        <v>11</v>
      </c>
      <c r="V177">
        <f t="shared" si="10"/>
        <v>16</v>
      </c>
      <c r="W177">
        <f t="shared" si="10"/>
        <v>11</v>
      </c>
      <c r="X177">
        <f t="shared" si="10"/>
        <v>10</v>
      </c>
      <c r="Y177">
        <f t="shared" si="10"/>
        <v>5</v>
      </c>
    </row>
    <row r="178" spans="1:25" ht="18">
      <c r="A178" t="s">
        <v>11</v>
      </c>
      <c r="B178" s="8" t="s">
        <v>38</v>
      </c>
      <c r="C178" s="9" t="s">
        <v>40</v>
      </c>
      <c r="D178" t="s">
        <v>80</v>
      </c>
      <c r="E178" t="s">
        <v>81</v>
      </c>
      <c r="F178" t="s">
        <v>82</v>
      </c>
      <c r="G178" t="s">
        <v>83</v>
      </c>
      <c r="H178" s="67">
        <f t="shared" si="8"/>
        <v>57</v>
      </c>
      <c r="I178" s="66">
        <f t="shared" si="8"/>
        <v>56</v>
      </c>
      <c r="J178" s="63">
        <f t="shared" si="8"/>
        <v>7</v>
      </c>
      <c r="K178" s="63">
        <f t="shared" si="8"/>
        <v>5</v>
      </c>
      <c r="L178" s="30">
        <f t="shared" si="8"/>
        <v>6</v>
      </c>
      <c r="M178" s="30">
        <f t="shared" si="8"/>
        <v>4</v>
      </c>
      <c r="N178" s="28">
        <f t="shared" si="9"/>
        <v>16</v>
      </c>
      <c r="O178" s="28">
        <f t="shared" si="9"/>
        <v>15</v>
      </c>
      <c r="P178" s="28">
        <f t="shared" si="9"/>
        <v>6</v>
      </c>
      <c r="Q178" s="28">
        <f t="shared" si="9"/>
        <v>4</v>
      </c>
      <c r="R178" s="28">
        <f t="shared" si="9"/>
        <v>5</v>
      </c>
      <c r="S178" s="28">
        <f t="shared" si="9"/>
        <v>3</v>
      </c>
      <c r="T178">
        <f t="shared" si="10"/>
        <v>12</v>
      </c>
      <c r="U178">
        <f t="shared" si="10"/>
        <v>6</v>
      </c>
      <c r="V178">
        <f t="shared" si="10"/>
        <v>15</v>
      </c>
      <c r="W178">
        <f t="shared" si="10"/>
        <v>10</v>
      </c>
      <c r="X178">
        <f t="shared" si="10"/>
        <v>9</v>
      </c>
      <c r="Y178">
        <f t="shared" si="10"/>
        <v>4</v>
      </c>
    </row>
    <row r="180" spans="12:33" ht="12.75">
      <c r="L180" s="28" t="s">
        <v>100</v>
      </c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</row>
    <row r="181" spans="1:33" ht="12.75">
      <c r="A181" s="55" t="s">
        <v>150</v>
      </c>
      <c r="L181" s="28">
        <v>0</v>
      </c>
      <c r="M181" s="28">
        <v>1</v>
      </c>
      <c r="N181" s="28">
        <v>2</v>
      </c>
      <c r="O181" s="28">
        <v>3</v>
      </c>
      <c r="P181" s="28">
        <v>4</v>
      </c>
      <c r="Q181" s="28">
        <v>5</v>
      </c>
      <c r="R181" s="28">
        <v>6</v>
      </c>
      <c r="S181" s="28">
        <v>7</v>
      </c>
      <c r="T181" s="28">
        <v>8</v>
      </c>
      <c r="U181" s="28">
        <v>9</v>
      </c>
      <c r="V181" s="28">
        <v>10</v>
      </c>
      <c r="W181" s="28">
        <v>11</v>
      </c>
      <c r="X181" s="28">
        <v>12</v>
      </c>
      <c r="Y181" s="28">
        <v>13</v>
      </c>
      <c r="Z181" s="28">
        <v>14</v>
      </c>
      <c r="AA181" s="28">
        <v>15</v>
      </c>
      <c r="AB181" s="28">
        <v>16</v>
      </c>
      <c r="AC181" s="28">
        <v>17</v>
      </c>
      <c r="AD181" s="28">
        <v>18</v>
      </c>
      <c r="AE181" s="28">
        <v>19</v>
      </c>
      <c r="AF181" s="28">
        <v>20</v>
      </c>
      <c r="AG181" s="28">
        <v>21</v>
      </c>
    </row>
    <row r="182" spans="1:33" ht="12.75">
      <c r="A182" s="55">
        <v>1</v>
      </c>
      <c r="L182" s="28" t="str">
        <f aca="true" t="shared" si="11" ref="L182:AF182">IF($O16=L$181,$P16,"no")</f>
        <v>no</v>
      </c>
      <c r="M182" s="28" t="str">
        <f t="shared" si="11"/>
        <v>no</v>
      </c>
      <c r="N182" s="28" t="str">
        <f t="shared" si="11"/>
        <v>no</v>
      </c>
      <c r="O182" s="28" t="str">
        <f t="shared" si="11"/>
        <v>no</v>
      </c>
      <c r="P182" s="28" t="str">
        <f t="shared" si="11"/>
        <v>no</v>
      </c>
      <c r="Q182" s="28" t="str">
        <f t="shared" si="11"/>
        <v>no</v>
      </c>
      <c r="R182" s="28" t="str">
        <f t="shared" si="11"/>
        <v>no</v>
      </c>
      <c r="S182" s="28" t="str">
        <f t="shared" si="11"/>
        <v>no</v>
      </c>
      <c r="T182" s="28" t="str">
        <f t="shared" si="11"/>
        <v>no</v>
      </c>
      <c r="U182" s="28" t="str">
        <f t="shared" si="11"/>
        <v>no</v>
      </c>
      <c r="V182" s="28" t="str">
        <f t="shared" si="11"/>
        <v>no</v>
      </c>
      <c r="W182" s="28" t="str">
        <f t="shared" si="11"/>
        <v>no</v>
      </c>
      <c r="X182" s="28" t="str">
        <f t="shared" si="11"/>
        <v>no</v>
      </c>
      <c r="Y182" s="28" t="str">
        <f t="shared" si="11"/>
        <v>no</v>
      </c>
      <c r="Z182" s="28" t="str">
        <f t="shared" si="11"/>
        <v>no</v>
      </c>
      <c r="AA182" s="28" t="str">
        <f t="shared" si="11"/>
        <v>no</v>
      </c>
      <c r="AB182" s="28" t="str">
        <f t="shared" si="11"/>
        <v>no</v>
      </c>
      <c r="AC182" s="28" t="str">
        <f t="shared" si="11"/>
        <v>no</v>
      </c>
      <c r="AD182" s="28" t="str">
        <f t="shared" si="11"/>
        <v>no</v>
      </c>
      <c r="AE182" s="28" t="str">
        <f t="shared" si="11"/>
        <v>no</v>
      </c>
      <c r="AF182" s="28" t="str">
        <f t="shared" si="11"/>
        <v>no</v>
      </c>
      <c r="AG182" s="28" t="str">
        <f>IF($O16=AG$181,$P16,"no")</f>
        <v>AAA</v>
      </c>
    </row>
    <row r="183" spans="1:33" ht="12.75">
      <c r="A183" s="55">
        <v>2</v>
      </c>
      <c r="L183" s="28" t="s">
        <v>97</v>
      </c>
      <c r="M183" s="28" t="str">
        <f aca="true" t="shared" si="12" ref="M183:AF195">IF($O17=M$181,$P17,"no")</f>
        <v>no</v>
      </c>
      <c r="N183" s="28" t="str">
        <f t="shared" si="12"/>
        <v>no</v>
      </c>
      <c r="O183" s="28" t="str">
        <f t="shared" si="12"/>
        <v>no</v>
      </c>
      <c r="P183" s="28" t="str">
        <f t="shared" si="12"/>
        <v>no</v>
      </c>
      <c r="Q183" s="28" t="str">
        <f t="shared" si="12"/>
        <v>no</v>
      </c>
      <c r="R183" s="28" t="str">
        <f t="shared" si="12"/>
        <v>no</v>
      </c>
      <c r="S183" s="28" t="str">
        <f t="shared" si="12"/>
        <v>no</v>
      </c>
      <c r="T183" s="28" t="str">
        <f t="shared" si="12"/>
        <v>no</v>
      </c>
      <c r="U183" s="28" t="str">
        <f t="shared" si="12"/>
        <v>no</v>
      </c>
      <c r="V183" s="28" t="str">
        <f t="shared" si="12"/>
        <v>no</v>
      </c>
      <c r="W183" s="28" t="str">
        <f t="shared" si="12"/>
        <v>no</v>
      </c>
      <c r="X183" s="28" t="str">
        <f t="shared" si="12"/>
        <v>no</v>
      </c>
      <c r="Y183" s="28" t="str">
        <f t="shared" si="12"/>
        <v>no</v>
      </c>
      <c r="Z183" s="28" t="str">
        <f t="shared" si="12"/>
        <v>no</v>
      </c>
      <c r="AA183" s="28" t="str">
        <f t="shared" si="12"/>
        <v>no</v>
      </c>
      <c r="AB183" s="28" t="str">
        <f t="shared" si="12"/>
        <v>no</v>
      </c>
      <c r="AC183" s="28" t="str">
        <f t="shared" si="12"/>
        <v>no</v>
      </c>
      <c r="AD183" s="28" t="str">
        <f t="shared" si="12"/>
        <v>no</v>
      </c>
      <c r="AE183" s="28" t="str">
        <f t="shared" si="12"/>
        <v>no</v>
      </c>
      <c r="AF183" s="28" t="str">
        <f t="shared" si="12"/>
        <v>no</v>
      </c>
      <c r="AG183" s="28" t="str">
        <f>IF($O17=AG$181,$P17,"no")</f>
        <v>no</v>
      </c>
    </row>
    <row r="184" spans="1:33" ht="12.75">
      <c r="A184" s="55">
        <v>3</v>
      </c>
      <c r="L184" s="28" t="s">
        <v>97</v>
      </c>
      <c r="M184" s="28" t="str">
        <f t="shared" si="12"/>
        <v>no</v>
      </c>
      <c r="N184" s="28" t="str">
        <f t="shared" si="12"/>
        <v>no</v>
      </c>
      <c r="O184" s="28" t="str">
        <f t="shared" si="12"/>
        <v>no</v>
      </c>
      <c r="P184" s="28" t="str">
        <f t="shared" si="12"/>
        <v>no</v>
      </c>
      <c r="Q184" s="28" t="str">
        <f t="shared" si="12"/>
        <v>no</v>
      </c>
      <c r="R184" s="28" t="str">
        <f t="shared" si="12"/>
        <v>no</v>
      </c>
      <c r="S184" s="28" t="str">
        <f t="shared" si="12"/>
        <v>no</v>
      </c>
      <c r="T184" s="28" t="str">
        <f t="shared" si="12"/>
        <v>no</v>
      </c>
      <c r="U184" s="28" t="str">
        <f t="shared" si="12"/>
        <v>no</v>
      </c>
      <c r="V184" s="28" t="str">
        <f t="shared" si="12"/>
        <v>no</v>
      </c>
      <c r="W184" s="28" t="str">
        <f t="shared" si="12"/>
        <v>no</v>
      </c>
      <c r="X184" s="28" t="str">
        <f t="shared" si="12"/>
        <v>no</v>
      </c>
      <c r="Y184" s="28" t="str">
        <f t="shared" si="12"/>
        <v>no</v>
      </c>
      <c r="Z184" s="28" t="str">
        <f t="shared" si="12"/>
        <v>no</v>
      </c>
      <c r="AA184" s="28" t="str">
        <f t="shared" si="12"/>
        <v>no</v>
      </c>
      <c r="AB184" s="28" t="str">
        <f t="shared" si="12"/>
        <v>no</v>
      </c>
      <c r="AC184" s="28" t="str">
        <f t="shared" si="12"/>
        <v>no</v>
      </c>
      <c r="AD184" s="28" t="str">
        <f t="shared" si="12"/>
        <v>no</v>
      </c>
      <c r="AE184" s="28" t="str">
        <f t="shared" si="12"/>
        <v>AAC</v>
      </c>
      <c r="AF184" s="28" t="str">
        <f t="shared" si="12"/>
        <v>no</v>
      </c>
      <c r="AG184" s="28" t="str">
        <f aca="true" t="shared" si="13" ref="AG184:AG228">IF($O18=AG$181,$P18,"no")</f>
        <v>no</v>
      </c>
    </row>
    <row r="185" spans="1:33" ht="12.75">
      <c r="A185" s="55"/>
      <c r="B185">
        <v>4</v>
      </c>
      <c r="L185" s="28" t="s">
        <v>97</v>
      </c>
      <c r="M185" s="28" t="str">
        <f t="shared" si="12"/>
        <v>no</v>
      </c>
      <c r="N185" s="28" t="str">
        <f t="shared" si="12"/>
        <v>no</v>
      </c>
      <c r="O185" s="28" t="str">
        <f t="shared" si="12"/>
        <v>no</v>
      </c>
      <c r="P185" s="28" t="str">
        <f t="shared" si="12"/>
        <v>no</v>
      </c>
      <c r="Q185" s="28" t="str">
        <f t="shared" si="12"/>
        <v>no</v>
      </c>
      <c r="R185" s="28" t="str">
        <f t="shared" si="12"/>
        <v>no</v>
      </c>
      <c r="S185" s="28" t="str">
        <f t="shared" si="12"/>
        <v>no</v>
      </c>
      <c r="T185" s="28" t="str">
        <f t="shared" si="12"/>
        <v>no</v>
      </c>
      <c r="U185" s="28" t="str">
        <f t="shared" si="12"/>
        <v>no</v>
      </c>
      <c r="V185" s="28" t="str">
        <f t="shared" si="12"/>
        <v>no</v>
      </c>
      <c r="W185" s="28" t="str">
        <f t="shared" si="12"/>
        <v>no</v>
      </c>
      <c r="X185" s="28" t="str">
        <f t="shared" si="12"/>
        <v>no</v>
      </c>
      <c r="Y185" s="28" t="str">
        <f t="shared" si="12"/>
        <v>no</v>
      </c>
      <c r="Z185" s="28" t="str">
        <f t="shared" si="12"/>
        <v>no</v>
      </c>
      <c r="AA185" s="28" t="str">
        <f t="shared" si="12"/>
        <v>no</v>
      </c>
      <c r="AB185" s="28" t="str">
        <f t="shared" si="12"/>
        <v>no</v>
      </c>
      <c r="AC185" s="28" t="str">
        <f t="shared" si="12"/>
        <v>no</v>
      </c>
      <c r="AD185" s="28" t="str">
        <f t="shared" si="12"/>
        <v>no</v>
      </c>
      <c r="AE185" s="28" t="str">
        <f t="shared" si="12"/>
        <v>no</v>
      </c>
      <c r="AF185" s="28" t="str">
        <f t="shared" si="12"/>
        <v>no</v>
      </c>
      <c r="AG185" s="28" t="str">
        <f t="shared" si="13"/>
        <v>no</v>
      </c>
    </row>
    <row r="186" spans="1:33" ht="12.75">
      <c r="A186" s="55">
        <v>5</v>
      </c>
      <c r="L186" s="28" t="s">
        <v>97</v>
      </c>
      <c r="M186" s="28" t="str">
        <f t="shared" si="12"/>
        <v>no</v>
      </c>
      <c r="N186" s="28" t="str">
        <f t="shared" si="12"/>
        <v>no</v>
      </c>
      <c r="O186" s="28" t="str">
        <f t="shared" si="12"/>
        <v>no</v>
      </c>
      <c r="P186" s="28" t="str">
        <f t="shared" si="12"/>
        <v>no</v>
      </c>
      <c r="Q186" s="28" t="str">
        <f t="shared" si="12"/>
        <v>no</v>
      </c>
      <c r="R186" s="28" t="str">
        <f t="shared" si="12"/>
        <v>no</v>
      </c>
      <c r="S186" s="28" t="str">
        <f t="shared" si="12"/>
        <v>no</v>
      </c>
      <c r="T186" s="28" t="str">
        <f t="shared" si="12"/>
        <v>no</v>
      </c>
      <c r="U186" s="28" t="str">
        <f t="shared" si="12"/>
        <v>no</v>
      </c>
      <c r="V186" s="28" t="str">
        <f t="shared" si="12"/>
        <v>no</v>
      </c>
      <c r="W186" s="28" t="str">
        <f t="shared" si="12"/>
        <v>no</v>
      </c>
      <c r="X186" s="28" t="str">
        <f t="shared" si="12"/>
        <v>no</v>
      </c>
      <c r="Y186" s="28" t="str">
        <f t="shared" si="12"/>
        <v>no</v>
      </c>
      <c r="Z186" s="28" t="str">
        <f t="shared" si="12"/>
        <v>no</v>
      </c>
      <c r="AA186" s="28" t="str">
        <f t="shared" si="12"/>
        <v>no</v>
      </c>
      <c r="AB186" s="28" t="str">
        <f t="shared" si="12"/>
        <v>no</v>
      </c>
      <c r="AC186" s="28" t="str">
        <f t="shared" si="12"/>
        <v>no</v>
      </c>
      <c r="AD186" s="28" t="str">
        <f t="shared" si="12"/>
        <v>no</v>
      </c>
      <c r="AE186" s="28" t="str">
        <f t="shared" si="12"/>
        <v>no</v>
      </c>
      <c r="AF186" s="28" t="str">
        <f t="shared" si="12"/>
        <v>AAG</v>
      </c>
      <c r="AG186" s="28" t="str">
        <f t="shared" si="13"/>
        <v>no</v>
      </c>
    </row>
    <row r="187" spans="1:33" ht="12.75">
      <c r="A187" s="55"/>
      <c r="B187">
        <v>6</v>
      </c>
      <c r="L187" s="28" t="s">
        <v>97</v>
      </c>
      <c r="M187" s="28" t="str">
        <f t="shared" si="12"/>
        <v>no</v>
      </c>
      <c r="N187" s="28" t="str">
        <f t="shared" si="12"/>
        <v>no</v>
      </c>
      <c r="O187" s="28" t="str">
        <f t="shared" si="12"/>
        <v>no</v>
      </c>
      <c r="P187" s="28" t="str">
        <f t="shared" si="12"/>
        <v>no</v>
      </c>
      <c r="Q187" s="28" t="str">
        <f t="shared" si="12"/>
        <v>no</v>
      </c>
      <c r="R187" s="28" t="str">
        <f t="shared" si="12"/>
        <v>no</v>
      </c>
      <c r="S187" s="28" t="str">
        <f t="shared" si="12"/>
        <v>no</v>
      </c>
      <c r="T187" s="28" t="str">
        <f t="shared" si="12"/>
        <v>no</v>
      </c>
      <c r="U187" s="28" t="str">
        <f t="shared" si="12"/>
        <v>no</v>
      </c>
      <c r="V187" s="28" t="str">
        <f t="shared" si="12"/>
        <v>no</v>
      </c>
      <c r="W187" s="28" t="str">
        <f t="shared" si="12"/>
        <v>no</v>
      </c>
      <c r="X187" s="28" t="str">
        <f t="shared" si="12"/>
        <v>no</v>
      </c>
      <c r="Y187" s="28" t="str">
        <f t="shared" si="12"/>
        <v>no</v>
      </c>
      <c r="Z187" s="28" t="str">
        <f t="shared" si="12"/>
        <v>no</v>
      </c>
      <c r="AA187" s="28" t="str">
        <f t="shared" si="12"/>
        <v>no</v>
      </c>
      <c r="AB187" s="28" t="str">
        <f t="shared" si="12"/>
        <v>no</v>
      </c>
      <c r="AC187" s="28" t="str">
        <f t="shared" si="12"/>
        <v>no</v>
      </c>
      <c r="AD187" s="28" t="str">
        <f t="shared" si="12"/>
        <v>no</v>
      </c>
      <c r="AE187" s="28" t="str">
        <f t="shared" si="12"/>
        <v>no</v>
      </c>
      <c r="AF187" s="28" t="str">
        <f t="shared" si="12"/>
        <v>no</v>
      </c>
      <c r="AG187" s="28" t="str">
        <f t="shared" si="13"/>
        <v>no</v>
      </c>
    </row>
    <row r="188" spans="1:33" ht="12.75">
      <c r="A188" s="55">
        <v>7</v>
      </c>
      <c r="L188" s="28" t="s">
        <v>97</v>
      </c>
      <c r="M188" s="28" t="str">
        <f t="shared" si="12"/>
        <v>no</v>
      </c>
      <c r="N188" s="28" t="str">
        <f t="shared" si="12"/>
        <v>no</v>
      </c>
      <c r="O188" s="28" t="str">
        <f t="shared" si="12"/>
        <v>no</v>
      </c>
      <c r="P188" s="28" t="str">
        <f t="shared" si="12"/>
        <v>no</v>
      </c>
      <c r="Q188" s="28" t="str">
        <f t="shared" si="12"/>
        <v>no</v>
      </c>
      <c r="R188" s="28" t="str">
        <f t="shared" si="12"/>
        <v>no</v>
      </c>
      <c r="S188" s="28" t="str">
        <f t="shared" si="12"/>
        <v>no</v>
      </c>
      <c r="T188" s="28" t="str">
        <f t="shared" si="12"/>
        <v>no</v>
      </c>
      <c r="U188" s="28" t="str">
        <f t="shared" si="12"/>
        <v>no</v>
      </c>
      <c r="V188" s="28" t="str">
        <f t="shared" si="12"/>
        <v>no</v>
      </c>
      <c r="W188" s="28" t="str">
        <f t="shared" si="12"/>
        <v>no</v>
      </c>
      <c r="X188" s="28" t="str">
        <f t="shared" si="12"/>
        <v>no</v>
      </c>
      <c r="Y188" s="28" t="str">
        <f t="shared" si="12"/>
        <v>no</v>
      </c>
      <c r="Z188" s="28" t="str">
        <f t="shared" si="12"/>
        <v>no</v>
      </c>
      <c r="AA188" s="28" t="str">
        <f t="shared" si="12"/>
        <v>no</v>
      </c>
      <c r="AB188" s="28" t="str">
        <f t="shared" si="12"/>
        <v>no</v>
      </c>
      <c r="AC188" s="28" t="str">
        <f t="shared" si="12"/>
        <v>no</v>
      </c>
      <c r="AD188" s="28" t="str">
        <f t="shared" si="12"/>
        <v>AAU</v>
      </c>
      <c r="AE188" s="28" t="str">
        <f t="shared" si="12"/>
        <v>no</v>
      </c>
      <c r="AF188" s="28" t="str">
        <f t="shared" si="12"/>
        <v>no</v>
      </c>
      <c r="AG188" s="28" t="str">
        <f t="shared" si="13"/>
        <v>no</v>
      </c>
    </row>
    <row r="189" spans="1:33" ht="12.75">
      <c r="A189" s="55"/>
      <c r="B189">
        <v>8</v>
      </c>
      <c r="L189" s="28" t="s">
        <v>97</v>
      </c>
      <c r="M189" s="28" t="str">
        <f t="shared" si="12"/>
        <v>no</v>
      </c>
      <c r="N189" s="28" t="str">
        <f t="shared" si="12"/>
        <v>no</v>
      </c>
      <c r="O189" s="28" t="str">
        <f t="shared" si="12"/>
        <v>no</v>
      </c>
      <c r="P189" s="28" t="str">
        <f t="shared" si="12"/>
        <v>no</v>
      </c>
      <c r="Q189" s="28" t="str">
        <f t="shared" si="12"/>
        <v>no</v>
      </c>
      <c r="R189" s="28" t="str">
        <f t="shared" si="12"/>
        <v>no</v>
      </c>
      <c r="S189" s="28" t="str">
        <f t="shared" si="12"/>
        <v>no</v>
      </c>
      <c r="T189" s="28" t="str">
        <f t="shared" si="12"/>
        <v>no</v>
      </c>
      <c r="U189" s="28" t="str">
        <f t="shared" si="12"/>
        <v>no</v>
      </c>
      <c r="V189" s="28" t="str">
        <f t="shared" si="12"/>
        <v>no</v>
      </c>
      <c r="W189" s="28" t="str">
        <f t="shared" si="12"/>
        <v>no</v>
      </c>
      <c r="X189" s="28" t="str">
        <f t="shared" si="12"/>
        <v>no</v>
      </c>
      <c r="Y189" s="28" t="str">
        <f t="shared" si="12"/>
        <v>no</v>
      </c>
      <c r="Z189" s="28" t="str">
        <f t="shared" si="12"/>
        <v>no</v>
      </c>
      <c r="AA189" s="28" t="str">
        <f t="shared" si="12"/>
        <v>no</v>
      </c>
      <c r="AB189" s="28" t="str">
        <f t="shared" si="12"/>
        <v>no</v>
      </c>
      <c r="AC189" s="28" t="str">
        <f t="shared" si="12"/>
        <v>no</v>
      </c>
      <c r="AD189" s="28" t="str">
        <f t="shared" si="12"/>
        <v>no</v>
      </c>
      <c r="AE189" s="28" t="str">
        <f t="shared" si="12"/>
        <v>no</v>
      </c>
      <c r="AF189" s="28" t="str">
        <f t="shared" si="12"/>
        <v>no</v>
      </c>
      <c r="AG189" s="28" t="str">
        <f t="shared" si="13"/>
        <v>no</v>
      </c>
    </row>
    <row r="190" spans="1:33" ht="12.75">
      <c r="A190" s="55">
        <v>9</v>
      </c>
      <c r="L190" s="28" t="s">
        <v>97</v>
      </c>
      <c r="M190" s="28" t="str">
        <f t="shared" si="12"/>
        <v>no</v>
      </c>
      <c r="N190" s="28" t="str">
        <f t="shared" si="12"/>
        <v>no</v>
      </c>
      <c r="O190" s="28" t="str">
        <f t="shared" si="12"/>
        <v>no</v>
      </c>
      <c r="P190" s="28" t="str">
        <f t="shared" si="12"/>
        <v>no</v>
      </c>
      <c r="Q190" s="28" t="str">
        <f t="shared" si="12"/>
        <v>no</v>
      </c>
      <c r="R190" s="28" t="str">
        <f t="shared" si="12"/>
        <v>no</v>
      </c>
      <c r="S190" s="28" t="str">
        <f t="shared" si="12"/>
        <v>no</v>
      </c>
      <c r="T190" s="28" t="str">
        <f t="shared" si="12"/>
        <v>no</v>
      </c>
      <c r="U190" s="28" t="str">
        <f t="shared" si="12"/>
        <v>no</v>
      </c>
      <c r="V190" s="28" t="str">
        <f t="shared" si="12"/>
        <v>no</v>
      </c>
      <c r="W190" s="28" t="str">
        <f t="shared" si="12"/>
        <v>no</v>
      </c>
      <c r="X190" s="28" t="str">
        <f t="shared" si="12"/>
        <v>no</v>
      </c>
      <c r="Y190" s="28" t="str">
        <f t="shared" si="12"/>
        <v>no</v>
      </c>
      <c r="Z190" s="28" t="str">
        <f t="shared" si="12"/>
        <v>no</v>
      </c>
      <c r="AA190" s="28" t="str">
        <f t="shared" si="12"/>
        <v>no</v>
      </c>
      <c r="AB190" s="28" t="str">
        <f t="shared" si="12"/>
        <v>no</v>
      </c>
      <c r="AC190" s="28" t="str">
        <f t="shared" si="12"/>
        <v>ACA</v>
      </c>
      <c r="AD190" s="28" t="str">
        <f t="shared" si="12"/>
        <v>no</v>
      </c>
      <c r="AE190" s="28" t="str">
        <f t="shared" si="12"/>
        <v>no</v>
      </c>
      <c r="AF190" s="28" t="str">
        <f t="shared" si="12"/>
        <v>no</v>
      </c>
      <c r="AG190" s="28" t="str">
        <f t="shared" si="13"/>
        <v>no</v>
      </c>
    </row>
    <row r="191" spans="1:33" ht="12.75">
      <c r="A191" s="55"/>
      <c r="B191">
        <v>10</v>
      </c>
      <c r="L191" s="28" t="s">
        <v>97</v>
      </c>
      <c r="M191" s="28" t="str">
        <f t="shared" si="12"/>
        <v>no</v>
      </c>
      <c r="N191" s="28" t="str">
        <f t="shared" si="12"/>
        <v>no</v>
      </c>
      <c r="O191" s="28" t="str">
        <f t="shared" si="12"/>
        <v>no</v>
      </c>
      <c r="P191" s="28" t="str">
        <f t="shared" si="12"/>
        <v>no</v>
      </c>
      <c r="Q191" s="28" t="str">
        <f t="shared" si="12"/>
        <v>no</v>
      </c>
      <c r="R191" s="28" t="str">
        <f t="shared" si="12"/>
        <v>no</v>
      </c>
      <c r="S191" s="28" t="str">
        <f t="shared" si="12"/>
        <v>no</v>
      </c>
      <c r="T191" s="28" t="str">
        <f t="shared" si="12"/>
        <v>no</v>
      </c>
      <c r="U191" s="28" t="str">
        <f t="shared" si="12"/>
        <v>no</v>
      </c>
      <c r="V191" s="28" t="str">
        <f t="shared" si="12"/>
        <v>no</v>
      </c>
      <c r="W191" s="28" t="str">
        <f t="shared" si="12"/>
        <v>no</v>
      </c>
      <c r="X191" s="28" t="str">
        <f t="shared" si="12"/>
        <v>no</v>
      </c>
      <c r="Y191" s="28" t="str">
        <f t="shared" si="12"/>
        <v>no</v>
      </c>
      <c r="Z191" s="28" t="str">
        <f t="shared" si="12"/>
        <v>no</v>
      </c>
      <c r="AA191" s="28" t="str">
        <f t="shared" si="12"/>
        <v>no</v>
      </c>
      <c r="AB191" s="28" t="str">
        <f t="shared" si="12"/>
        <v>no</v>
      </c>
      <c r="AC191" s="28" t="str">
        <f t="shared" si="12"/>
        <v>no</v>
      </c>
      <c r="AD191" s="28" t="str">
        <f t="shared" si="12"/>
        <v>no</v>
      </c>
      <c r="AE191" s="28" t="str">
        <f t="shared" si="12"/>
        <v>no</v>
      </c>
      <c r="AF191" s="28" t="str">
        <f t="shared" si="12"/>
        <v>no</v>
      </c>
      <c r="AG191" s="28" t="str">
        <f t="shared" si="13"/>
        <v>no</v>
      </c>
    </row>
    <row r="192" spans="1:33" ht="12.75">
      <c r="A192" s="55">
        <v>11</v>
      </c>
      <c r="L192" s="28" t="s">
        <v>97</v>
      </c>
      <c r="M192" s="28" t="str">
        <f t="shared" si="12"/>
        <v>no</v>
      </c>
      <c r="N192" s="28" t="str">
        <f t="shared" si="12"/>
        <v>no</v>
      </c>
      <c r="O192" s="28" t="str">
        <f t="shared" si="12"/>
        <v>no</v>
      </c>
      <c r="P192" s="28" t="str">
        <f t="shared" si="12"/>
        <v>no</v>
      </c>
      <c r="Q192" s="28" t="str">
        <f t="shared" si="12"/>
        <v>no</v>
      </c>
      <c r="R192" s="28" t="str">
        <f t="shared" si="12"/>
        <v>no</v>
      </c>
      <c r="S192" s="28" t="str">
        <f t="shared" si="12"/>
        <v>no</v>
      </c>
      <c r="T192" s="28" t="str">
        <f t="shared" si="12"/>
        <v>no</v>
      </c>
      <c r="U192" s="28" t="str">
        <f t="shared" si="12"/>
        <v>no</v>
      </c>
      <c r="V192" s="28" t="str">
        <f t="shared" si="12"/>
        <v>no</v>
      </c>
      <c r="W192" s="28" t="str">
        <f t="shared" si="12"/>
        <v>no</v>
      </c>
      <c r="X192" s="28" t="str">
        <f t="shared" si="12"/>
        <v>no</v>
      </c>
      <c r="Y192" s="28" t="str">
        <f t="shared" si="12"/>
        <v>no</v>
      </c>
      <c r="Z192" s="28" t="str">
        <f t="shared" si="12"/>
        <v>no</v>
      </c>
      <c r="AA192" s="28" t="str">
        <f t="shared" si="12"/>
        <v>ACC</v>
      </c>
      <c r="AB192" s="28" t="str">
        <f t="shared" si="12"/>
        <v>no</v>
      </c>
      <c r="AC192" s="28" t="str">
        <f t="shared" si="12"/>
        <v>no</v>
      </c>
      <c r="AD192" s="28" t="str">
        <f t="shared" si="12"/>
        <v>no</v>
      </c>
      <c r="AE192" s="28" t="str">
        <f t="shared" si="12"/>
        <v>no</v>
      </c>
      <c r="AF192" s="28" t="str">
        <f t="shared" si="12"/>
        <v>no</v>
      </c>
      <c r="AG192" s="28" t="str">
        <f t="shared" si="13"/>
        <v>no</v>
      </c>
    </row>
    <row r="193" spans="1:33" ht="12.75">
      <c r="A193" s="55"/>
      <c r="B193">
        <v>12</v>
      </c>
      <c r="L193" s="28" t="s">
        <v>97</v>
      </c>
      <c r="M193" s="28" t="str">
        <f t="shared" si="12"/>
        <v>no</v>
      </c>
      <c r="N193" s="28" t="str">
        <f t="shared" si="12"/>
        <v>no</v>
      </c>
      <c r="O193" s="28" t="str">
        <f t="shared" si="12"/>
        <v>no</v>
      </c>
      <c r="P193" s="28" t="str">
        <f t="shared" si="12"/>
        <v>no</v>
      </c>
      <c r="Q193" s="28" t="str">
        <f t="shared" si="12"/>
        <v>no</v>
      </c>
      <c r="R193" s="28" t="str">
        <f t="shared" si="12"/>
        <v>no</v>
      </c>
      <c r="S193" s="28" t="str">
        <f t="shared" si="12"/>
        <v>no</v>
      </c>
      <c r="T193" s="28" t="str">
        <f t="shared" si="12"/>
        <v>no</v>
      </c>
      <c r="U193" s="28" t="str">
        <f t="shared" si="12"/>
        <v>no</v>
      </c>
      <c r="V193" s="28" t="str">
        <f t="shared" si="12"/>
        <v>no</v>
      </c>
      <c r="W193" s="28" t="str">
        <f t="shared" si="12"/>
        <v>no</v>
      </c>
      <c r="X193" s="28" t="str">
        <f t="shared" si="12"/>
        <v>no</v>
      </c>
      <c r="Y193" s="28" t="str">
        <f t="shared" si="12"/>
        <v>no</v>
      </c>
      <c r="Z193" s="28" t="str">
        <f t="shared" si="12"/>
        <v>no</v>
      </c>
      <c r="AA193" s="28" t="str">
        <f t="shared" si="12"/>
        <v>no</v>
      </c>
      <c r="AB193" s="28" t="str">
        <f t="shared" si="12"/>
        <v>no</v>
      </c>
      <c r="AC193" s="28" t="str">
        <f t="shared" si="12"/>
        <v>no</v>
      </c>
      <c r="AD193" s="28" t="str">
        <f t="shared" si="12"/>
        <v>no</v>
      </c>
      <c r="AE193" s="28" t="str">
        <f t="shared" si="12"/>
        <v>no</v>
      </c>
      <c r="AF193" s="28" t="str">
        <f t="shared" si="12"/>
        <v>no</v>
      </c>
      <c r="AG193" s="28" t="str">
        <f t="shared" si="13"/>
        <v>no</v>
      </c>
    </row>
    <row r="194" spans="1:33" ht="12.75">
      <c r="A194" s="55">
        <v>13</v>
      </c>
      <c r="L194" s="28" t="s">
        <v>97</v>
      </c>
      <c r="M194" s="28" t="str">
        <f t="shared" si="12"/>
        <v>no</v>
      </c>
      <c r="N194" s="28" t="str">
        <f t="shared" si="12"/>
        <v>no</v>
      </c>
      <c r="O194" s="28" t="str">
        <f t="shared" si="12"/>
        <v>no</v>
      </c>
      <c r="P194" s="28" t="str">
        <f t="shared" si="12"/>
        <v>no</v>
      </c>
      <c r="Q194" s="28" t="str">
        <f t="shared" si="12"/>
        <v>no</v>
      </c>
      <c r="R194" s="28" t="str">
        <f t="shared" si="12"/>
        <v>no</v>
      </c>
      <c r="S194" s="28" t="str">
        <f t="shared" si="12"/>
        <v>no</v>
      </c>
      <c r="T194" s="28" t="str">
        <f t="shared" si="12"/>
        <v>no</v>
      </c>
      <c r="U194" s="28" t="str">
        <f t="shared" si="12"/>
        <v>no</v>
      </c>
      <c r="V194" s="28" t="str">
        <f t="shared" si="12"/>
        <v>no</v>
      </c>
      <c r="W194" s="28" t="str">
        <f t="shared" si="12"/>
        <v>no</v>
      </c>
      <c r="X194" s="28" t="str">
        <f t="shared" si="12"/>
        <v>no</v>
      </c>
      <c r="Y194" s="28" t="str">
        <f t="shared" si="12"/>
        <v>no</v>
      </c>
      <c r="Z194" s="28" t="str">
        <f t="shared" si="12"/>
        <v>no</v>
      </c>
      <c r="AA194" s="28" t="str">
        <f t="shared" si="12"/>
        <v>no</v>
      </c>
      <c r="AB194" s="28" t="str">
        <f t="shared" si="12"/>
        <v>ACG</v>
      </c>
      <c r="AC194" s="28" t="str">
        <f t="shared" si="12"/>
        <v>no</v>
      </c>
      <c r="AD194" s="28" t="str">
        <f t="shared" si="12"/>
        <v>no</v>
      </c>
      <c r="AE194" s="28" t="str">
        <f t="shared" si="12"/>
        <v>no</v>
      </c>
      <c r="AF194" s="28" t="str">
        <f t="shared" si="12"/>
        <v>no</v>
      </c>
      <c r="AG194" s="28" t="str">
        <f t="shared" si="13"/>
        <v>no</v>
      </c>
    </row>
    <row r="195" spans="1:33" ht="12.75">
      <c r="A195" s="55"/>
      <c r="B195">
        <v>14</v>
      </c>
      <c r="L195" s="28" t="s">
        <v>97</v>
      </c>
      <c r="M195" s="28" t="str">
        <f t="shared" si="12"/>
        <v>no</v>
      </c>
      <c r="N195" s="28" t="str">
        <f t="shared" si="12"/>
        <v>no</v>
      </c>
      <c r="O195" s="28" t="str">
        <f t="shared" si="12"/>
        <v>no</v>
      </c>
      <c r="P195" s="28" t="str">
        <f t="shared" si="12"/>
        <v>no</v>
      </c>
      <c r="Q195" s="28" t="str">
        <f t="shared" si="12"/>
        <v>no</v>
      </c>
      <c r="R195" s="28" t="str">
        <f t="shared" si="12"/>
        <v>no</v>
      </c>
      <c r="S195" s="28" t="str">
        <f t="shared" si="12"/>
        <v>no</v>
      </c>
      <c r="T195" s="28" t="str">
        <f t="shared" si="12"/>
        <v>no</v>
      </c>
      <c r="U195" s="28" t="str">
        <f t="shared" si="12"/>
        <v>no</v>
      </c>
      <c r="V195" s="28" t="str">
        <f t="shared" si="12"/>
        <v>no</v>
      </c>
      <c r="W195" s="28" t="str">
        <f t="shared" si="12"/>
        <v>no</v>
      </c>
      <c r="X195" s="28" t="str">
        <f t="shared" si="12"/>
        <v>no</v>
      </c>
      <c r="Y195" s="28" t="str">
        <f t="shared" si="12"/>
        <v>no</v>
      </c>
      <c r="Z195" s="28" t="str">
        <f t="shared" si="12"/>
        <v>no</v>
      </c>
      <c r="AA195" s="28" t="str">
        <f t="shared" si="12"/>
        <v>no</v>
      </c>
      <c r="AB195" s="28" t="str">
        <f aca="true" t="shared" si="14" ref="M195:AF208">IF($O29=AB$181,$P29,"no")</f>
        <v>no</v>
      </c>
      <c r="AC195" s="28" t="str">
        <f t="shared" si="14"/>
        <v>no</v>
      </c>
      <c r="AD195" s="28" t="str">
        <f t="shared" si="14"/>
        <v>no</v>
      </c>
      <c r="AE195" s="28" t="str">
        <f t="shared" si="14"/>
        <v>no</v>
      </c>
      <c r="AF195" s="28" t="str">
        <f t="shared" si="14"/>
        <v>no</v>
      </c>
      <c r="AG195" s="28" t="str">
        <f t="shared" si="13"/>
        <v>no</v>
      </c>
    </row>
    <row r="196" spans="1:33" ht="12.75">
      <c r="A196" s="55"/>
      <c r="B196">
        <v>15</v>
      </c>
      <c r="L196" s="28" t="s">
        <v>97</v>
      </c>
      <c r="M196" s="28" t="str">
        <f t="shared" si="14"/>
        <v>no</v>
      </c>
      <c r="N196" s="28" t="str">
        <f t="shared" si="14"/>
        <v>no</v>
      </c>
      <c r="O196" s="28" t="str">
        <f t="shared" si="14"/>
        <v>no</v>
      </c>
      <c r="P196" s="28" t="str">
        <f t="shared" si="14"/>
        <v>no</v>
      </c>
      <c r="Q196" s="28" t="str">
        <f t="shared" si="14"/>
        <v>no</v>
      </c>
      <c r="R196" s="28" t="str">
        <f t="shared" si="14"/>
        <v>no</v>
      </c>
      <c r="S196" s="28" t="str">
        <f t="shared" si="14"/>
        <v>no</v>
      </c>
      <c r="T196" s="28" t="str">
        <f t="shared" si="14"/>
        <v>no</v>
      </c>
      <c r="U196" s="28" t="str">
        <f t="shared" si="14"/>
        <v>no</v>
      </c>
      <c r="V196" s="28" t="str">
        <f t="shared" si="14"/>
        <v>no</v>
      </c>
      <c r="W196" s="28" t="str">
        <f t="shared" si="14"/>
        <v>no</v>
      </c>
      <c r="X196" s="28" t="str">
        <f t="shared" si="14"/>
        <v>no</v>
      </c>
      <c r="Y196" s="28" t="str">
        <f t="shared" si="14"/>
        <v>no</v>
      </c>
      <c r="Z196" s="28" t="str">
        <f t="shared" si="14"/>
        <v>ACU</v>
      </c>
      <c r="AA196" s="28" t="str">
        <f t="shared" si="14"/>
        <v>no</v>
      </c>
      <c r="AB196" s="28" t="str">
        <f t="shared" si="14"/>
        <v>no</v>
      </c>
      <c r="AC196" s="28" t="str">
        <f t="shared" si="14"/>
        <v>no</v>
      </c>
      <c r="AD196" s="28" t="str">
        <f t="shared" si="14"/>
        <v>no</v>
      </c>
      <c r="AE196" s="28" t="str">
        <f t="shared" si="14"/>
        <v>no</v>
      </c>
      <c r="AF196" s="28" t="str">
        <f t="shared" si="14"/>
        <v>no</v>
      </c>
      <c r="AG196" s="28" t="str">
        <f t="shared" si="13"/>
        <v>no</v>
      </c>
    </row>
    <row r="197" spans="1:33" ht="12.75">
      <c r="A197" s="55"/>
      <c r="B197">
        <v>16</v>
      </c>
      <c r="L197" s="28" t="s">
        <v>97</v>
      </c>
      <c r="M197" s="28" t="str">
        <f t="shared" si="14"/>
        <v>no</v>
      </c>
      <c r="N197" s="28" t="str">
        <f t="shared" si="14"/>
        <v>no</v>
      </c>
      <c r="O197" s="28" t="str">
        <f t="shared" si="14"/>
        <v>no</v>
      </c>
      <c r="P197" s="28" t="str">
        <f t="shared" si="14"/>
        <v>no</v>
      </c>
      <c r="Q197" s="28" t="str">
        <f t="shared" si="14"/>
        <v>no</v>
      </c>
      <c r="R197" s="28" t="str">
        <f t="shared" si="14"/>
        <v>no</v>
      </c>
      <c r="S197" s="28" t="str">
        <f t="shared" si="14"/>
        <v>no</v>
      </c>
      <c r="T197" s="28" t="str">
        <f t="shared" si="14"/>
        <v>no</v>
      </c>
      <c r="U197" s="28" t="str">
        <f t="shared" si="14"/>
        <v>no</v>
      </c>
      <c r="V197" s="28" t="str">
        <f t="shared" si="14"/>
        <v>no</v>
      </c>
      <c r="W197" s="28" t="str">
        <f t="shared" si="14"/>
        <v>no</v>
      </c>
      <c r="X197" s="28" t="str">
        <f t="shared" si="14"/>
        <v>no</v>
      </c>
      <c r="Y197" s="28" t="str">
        <f t="shared" si="14"/>
        <v>no</v>
      </c>
      <c r="Z197" s="28" t="str">
        <f t="shared" si="14"/>
        <v>no</v>
      </c>
      <c r="AA197" s="28" t="str">
        <f t="shared" si="14"/>
        <v>no</v>
      </c>
      <c r="AB197" s="28" t="str">
        <f t="shared" si="14"/>
        <v>no</v>
      </c>
      <c r="AC197" s="28" t="str">
        <f t="shared" si="14"/>
        <v>no</v>
      </c>
      <c r="AD197" s="28" t="str">
        <f t="shared" si="14"/>
        <v>no</v>
      </c>
      <c r="AE197" s="28" t="str">
        <f t="shared" si="14"/>
        <v>no</v>
      </c>
      <c r="AF197" s="28" t="str">
        <f t="shared" si="14"/>
        <v>no</v>
      </c>
      <c r="AG197" s="28" t="str">
        <f t="shared" si="13"/>
        <v>no</v>
      </c>
    </row>
    <row r="198" spans="1:33" ht="12.75">
      <c r="A198" s="55">
        <v>17</v>
      </c>
      <c r="L198" s="28" t="s">
        <v>97</v>
      </c>
      <c r="M198" s="28" t="str">
        <f t="shared" si="14"/>
        <v>no</v>
      </c>
      <c r="N198" s="28" t="str">
        <f t="shared" si="14"/>
        <v>no</v>
      </c>
      <c r="O198" s="28" t="str">
        <f t="shared" si="14"/>
        <v>no</v>
      </c>
      <c r="P198" s="28" t="str">
        <f t="shared" si="14"/>
        <v>no</v>
      </c>
      <c r="Q198" s="28" t="str">
        <f t="shared" si="14"/>
        <v>no</v>
      </c>
      <c r="R198" s="28" t="str">
        <f t="shared" si="14"/>
        <v>no</v>
      </c>
      <c r="S198" s="28" t="str">
        <f t="shared" si="14"/>
        <v>no</v>
      </c>
      <c r="T198" s="28" t="str">
        <f t="shared" si="14"/>
        <v>no</v>
      </c>
      <c r="U198" s="28" t="str">
        <f t="shared" si="14"/>
        <v>no</v>
      </c>
      <c r="V198" s="28" t="str">
        <f t="shared" si="14"/>
        <v>no</v>
      </c>
      <c r="W198" s="28" t="str">
        <f t="shared" si="14"/>
        <v>no</v>
      </c>
      <c r="X198" s="28" t="str">
        <f t="shared" si="14"/>
        <v>no</v>
      </c>
      <c r="Y198" s="28" t="str">
        <f t="shared" si="14"/>
        <v>no</v>
      </c>
      <c r="Z198" s="28" t="str">
        <f t="shared" si="14"/>
        <v>no</v>
      </c>
      <c r="AA198" s="28" t="str">
        <f t="shared" si="14"/>
        <v>no</v>
      </c>
      <c r="AB198" s="28" t="str">
        <f t="shared" si="14"/>
        <v>no</v>
      </c>
      <c r="AC198" s="28" t="str">
        <f t="shared" si="14"/>
        <v>no</v>
      </c>
      <c r="AD198" s="28" t="str">
        <f t="shared" si="14"/>
        <v>AGA</v>
      </c>
      <c r="AE198" s="28" t="str">
        <f t="shared" si="14"/>
        <v>no</v>
      </c>
      <c r="AF198" s="28" t="str">
        <f t="shared" si="14"/>
        <v>no</v>
      </c>
      <c r="AG198" s="28" t="str">
        <f t="shared" si="13"/>
        <v>no</v>
      </c>
    </row>
    <row r="199" spans="1:33" ht="12.75">
      <c r="A199" s="55"/>
      <c r="B199">
        <v>18</v>
      </c>
      <c r="L199" s="28" t="s">
        <v>97</v>
      </c>
      <c r="M199" s="28" t="str">
        <f t="shared" si="14"/>
        <v>no</v>
      </c>
      <c r="N199" s="28" t="str">
        <f t="shared" si="14"/>
        <v>no</v>
      </c>
      <c r="O199" s="28" t="str">
        <f t="shared" si="14"/>
        <v>no</v>
      </c>
      <c r="P199" s="28" t="str">
        <f t="shared" si="14"/>
        <v>no</v>
      </c>
      <c r="Q199" s="28" t="str">
        <f t="shared" si="14"/>
        <v>no</v>
      </c>
      <c r="R199" s="28" t="str">
        <f t="shared" si="14"/>
        <v>no</v>
      </c>
      <c r="S199" s="28" t="str">
        <f t="shared" si="14"/>
        <v>no</v>
      </c>
      <c r="T199" s="28" t="str">
        <f t="shared" si="14"/>
        <v>no</v>
      </c>
      <c r="U199" s="28" t="str">
        <f t="shared" si="14"/>
        <v>no</v>
      </c>
      <c r="V199" s="28" t="str">
        <f t="shared" si="14"/>
        <v>no</v>
      </c>
      <c r="W199" s="28" t="str">
        <f t="shared" si="14"/>
        <v>no</v>
      </c>
      <c r="X199" s="28" t="str">
        <f t="shared" si="14"/>
        <v>no</v>
      </c>
      <c r="Y199" s="28" t="str">
        <f t="shared" si="14"/>
        <v>no</v>
      </c>
      <c r="Z199" s="28" t="str">
        <f t="shared" si="14"/>
        <v>no</v>
      </c>
      <c r="AA199" s="28" t="str">
        <f t="shared" si="14"/>
        <v>no</v>
      </c>
      <c r="AB199" s="28" t="str">
        <f t="shared" si="14"/>
        <v>no</v>
      </c>
      <c r="AC199" s="28" t="str">
        <f t="shared" si="14"/>
        <v>no</v>
      </c>
      <c r="AD199" s="28" t="str">
        <f t="shared" si="14"/>
        <v>no</v>
      </c>
      <c r="AE199" s="28" t="str">
        <f t="shared" si="14"/>
        <v>no</v>
      </c>
      <c r="AF199" s="28" t="str">
        <f t="shared" si="14"/>
        <v>no</v>
      </c>
      <c r="AG199" s="28" t="str">
        <f t="shared" si="13"/>
        <v>no</v>
      </c>
    </row>
    <row r="200" spans="1:33" ht="12.75">
      <c r="A200" s="55">
        <v>19</v>
      </c>
      <c r="L200" s="28" t="s">
        <v>97</v>
      </c>
      <c r="M200" s="28" t="str">
        <f t="shared" si="14"/>
        <v>no</v>
      </c>
      <c r="N200" s="28" t="str">
        <f t="shared" si="14"/>
        <v>no</v>
      </c>
      <c r="O200" s="28" t="str">
        <f t="shared" si="14"/>
        <v>no</v>
      </c>
      <c r="P200" s="28" t="str">
        <f t="shared" si="14"/>
        <v>no</v>
      </c>
      <c r="Q200" s="28" t="str">
        <f t="shared" si="14"/>
        <v>no</v>
      </c>
      <c r="R200" s="28" t="str">
        <f t="shared" si="14"/>
        <v>no</v>
      </c>
      <c r="S200" s="28" t="str">
        <f t="shared" si="14"/>
        <v>no</v>
      </c>
      <c r="T200" s="28" t="str">
        <f t="shared" si="14"/>
        <v>no</v>
      </c>
      <c r="U200" s="28" t="str">
        <f t="shared" si="14"/>
        <v>no</v>
      </c>
      <c r="V200" s="28" t="str">
        <f t="shared" si="14"/>
        <v>no</v>
      </c>
      <c r="W200" s="28" t="str">
        <f t="shared" si="14"/>
        <v>no</v>
      </c>
      <c r="X200" s="28" t="str">
        <f t="shared" si="14"/>
        <v>no</v>
      </c>
      <c r="Y200" s="28" t="str">
        <f t="shared" si="14"/>
        <v>no</v>
      </c>
      <c r="Z200" s="28" t="str">
        <f t="shared" si="14"/>
        <v>no</v>
      </c>
      <c r="AA200" s="28" t="str">
        <f t="shared" si="14"/>
        <v>no</v>
      </c>
      <c r="AB200" s="28" t="str">
        <f t="shared" si="14"/>
        <v>AGC</v>
      </c>
      <c r="AC200" s="28" t="str">
        <f t="shared" si="14"/>
        <v>no</v>
      </c>
      <c r="AD200" s="28" t="str">
        <f t="shared" si="14"/>
        <v>no</v>
      </c>
      <c r="AE200" s="28" t="str">
        <f t="shared" si="14"/>
        <v>no</v>
      </c>
      <c r="AF200" s="28" t="str">
        <f t="shared" si="14"/>
        <v>no</v>
      </c>
      <c r="AG200" s="28" t="str">
        <f t="shared" si="13"/>
        <v>no</v>
      </c>
    </row>
    <row r="201" spans="1:33" ht="12.75">
      <c r="A201" s="55"/>
      <c r="B201">
        <v>20</v>
      </c>
      <c r="L201" s="28" t="s">
        <v>97</v>
      </c>
      <c r="M201" s="28" t="str">
        <f t="shared" si="14"/>
        <v>no</v>
      </c>
      <c r="N201" s="28" t="str">
        <f t="shared" si="14"/>
        <v>no</v>
      </c>
      <c r="O201" s="28" t="str">
        <f t="shared" si="14"/>
        <v>no</v>
      </c>
      <c r="P201" s="28" t="str">
        <f t="shared" si="14"/>
        <v>no</v>
      </c>
      <c r="Q201" s="28" t="str">
        <f t="shared" si="14"/>
        <v>no</v>
      </c>
      <c r="R201" s="28" t="str">
        <f t="shared" si="14"/>
        <v>no</v>
      </c>
      <c r="S201" s="28" t="str">
        <f t="shared" si="14"/>
        <v>no</v>
      </c>
      <c r="T201" s="28" t="str">
        <f t="shared" si="14"/>
        <v>no</v>
      </c>
      <c r="U201" s="28" t="str">
        <f t="shared" si="14"/>
        <v>no</v>
      </c>
      <c r="V201" s="28" t="str">
        <f t="shared" si="14"/>
        <v>no</v>
      </c>
      <c r="W201" s="28" t="str">
        <f t="shared" si="14"/>
        <v>no</v>
      </c>
      <c r="X201" s="28" t="str">
        <f t="shared" si="14"/>
        <v>no</v>
      </c>
      <c r="Y201" s="28" t="str">
        <f t="shared" si="14"/>
        <v>no</v>
      </c>
      <c r="Z201" s="28" t="str">
        <f t="shared" si="14"/>
        <v>no</v>
      </c>
      <c r="AA201" s="28" t="str">
        <f t="shared" si="14"/>
        <v>no</v>
      </c>
      <c r="AB201" s="28" t="str">
        <f t="shared" si="14"/>
        <v>no</v>
      </c>
      <c r="AC201" s="28" t="str">
        <f t="shared" si="14"/>
        <v>no</v>
      </c>
      <c r="AD201" s="28" t="str">
        <f t="shared" si="14"/>
        <v>no</v>
      </c>
      <c r="AE201" s="28" t="str">
        <f t="shared" si="14"/>
        <v>no</v>
      </c>
      <c r="AF201" s="28" t="str">
        <f t="shared" si="14"/>
        <v>no</v>
      </c>
      <c r="AG201" s="28" t="str">
        <f t="shared" si="13"/>
        <v>no</v>
      </c>
    </row>
    <row r="202" spans="1:33" ht="12.75">
      <c r="A202" s="55"/>
      <c r="B202">
        <v>21</v>
      </c>
      <c r="L202" s="28" t="s">
        <v>97</v>
      </c>
      <c r="M202" s="28" t="str">
        <f t="shared" si="14"/>
        <v>no</v>
      </c>
      <c r="N202" s="28" t="str">
        <f t="shared" si="14"/>
        <v>no</v>
      </c>
      <c r="O202" s="28" t="str">
        <f t="shared" si="14"/>
        <v>no</v>
      </c>
      <c r="P202" s="28" t="str">
        <f t="shared" si="14"/>
        <v>no</v>
      </c>
      <c r="Q202" s="28" t="str">
        <f t="shared" si="14"/>
        <v>no</v>
      </c>
      <c r="R202" s="28" t="str">
        <f t="shared" si="14"/>
        <v>no</v>
      </c>
      <c r="S202" s="28" t="str">
        <f t="shared" si="14"/>
        <v>no</v>
      </c>
      <c r="T202" s="28" t="str">
        <f t="shared" si="14"/>
        <v>no</v>
      </c>
      <c r="U202" s="28" t="str">
        <f t="shared" si="14"/>
        <v>no</v>
      </c>
      <c r="V202" s="28" t="str">
        <f t="shared" si="14"/>
        <v>no</v>
      </c>
      <c r="W202" s="28" t="str">
        <f t="shared" si="14"/>
        <v>no</v>
      </c>
      <c r="X202" s="28" t="str">
        <f t="shared" si="14"/>
        <v>no</v>
      </c>
      <c r="Y202" s="28" t="str">
        <f t="shared" si="14"/>
        <v>no</v>
      </c>
      <c r="Z202" s="28" t="str">
        <f t="shared" si="14"/>
        <v>no</v>
      </c>
      <c r="AA202" s="28" t="str">
        <f t="shared" si="14"/>
        <v>no</v>
      </c>
      <c r="AB202" s="28" t="str">
        <f t="shared" si="14"/>
        <v>no</v>
      </c>
      <c r="AC202" s="28" t="str">
        <f t="shared" si="14"/>
        <v>AGG</v>
      </c>
      <c r="AD202" s="28" t="str">
        <f t="shared" si="14"/>
        <v>no</v>
      </c>
      <c r="AE202" s="28" t="str">
        <f t="shared" si="14"/>
        <v>no</v>
      </c>
      <c r="AF202" s="28" t="str">
        <f t="shared" si="14"/>
        <v>no</v>
      </c>
      <c r="AG202" s="28" t="str">
        <f t="shared" si="13"/>
        <v>no</v>
      </c>
    </row>
    <row r="203" spans="1:33" ht="12.75">
      <c r="A203" s="55"/>
      <c r="B203">
        <v>22</v>
      </c>
      <c r="L203" s="28" t="s">
        <v>97</v>
      </c>
      <c r="M203" s="28" t="str">
        <f t="shared" si="14"/>
        <v>no</v>
      </c>
      <c r="N203" s="28" t="str">
        <f t="shared" si="14"/>
        <v>no</v>
      </c>
      <c r="O203" s="28" t="str">
        <f t="shared" si="14"/>
        <v>no</v>
      </c>
      <c r="P203" s="28" t="str">
        <f t="shared" si="14"/>
        <v>no</v>
      </c>
      <c r="Q203" s="28" t="str">
        <f t="shared" si="14"/>
        <v>no</v>
      </c>
      <c r="R203" s="28" t="str">
        <f t="shared" si="14"/>
        <v>no</v>
      </c>
      <c r="S203" s="28" t="str">
        <f t="shared" si="14"/>
        <v>no</v>
      </c>
      <c r="T203" s="28" t="str">
        <f t="shared" si="14"/>
        <v>no</v>
      </c>
      <c r="U203" s="28" t="str">
        <f t="shared" si="14"/>
        <v>no</v>
      </c>
      <c r="V203" s="28" t="str">
        <f t="shared" si="14"/>
        <v>no</v>
      </c>
      <c r="W203" s="28" t="str">
        <f t="shared" si="14"/>
        <v>no</v>
      </c>
      <c r="X203" s="28" t="str">
        <f t="shared" si="14"/>
        <v>no</v>
      </c>
      <c r="Y203" s="28" t="str">
        <f t="shared" si="14"/>
        <v>no</v>
      </c>
      <c r="Z203" s="28" t="str">
        <f t="shared" si="14"/>
        <v>no</v>
      </c>
      <c r="AA203" s="28" t="str">
        <f t="shared" si="14"/>
        <v>no</v>
      </c>
      <c r="AB203" s="28" t="str">
        <f t="shared" si="14"/>
        <v>no</v>
      </c>
      <c r="AC203" s="28" t="str">
        <f t="shared" si="14"/>
        <v>no</v>
      </c>
      <c r="AD203" s="28" t="str">
        <f t="shared" si="14"/>
        <v>no</v>
      </c>
      <c r="AE203" s="28" t="str">
        <f t="shared" si="14"/>
        <v>no</v>
      </c>
      <c r="AF203" s="28" t="str">
        <f t="shared" si="14"/>
        <v>no</v>
      </c>
      <c r="AG203" s="28" t="str">
        <f t="shared" si="13"/>
        <v>no</v>
      </c>
    </row>
    <row r="204" spans="1:33" ht="12.75">
      <c r="A204" s="55">
        <v>23</v>
      </c>
      <c r="L204" s="28" t="s">
        <v>97</v>
      </c>
      <c r="M204" s="28" t="str">
        <f t="shared" si="14"/>
        <v>no</v>
      </c>
      <c r="N204" s="28" t="str">
        <f t="shared" si="14"/>
        <v>no</v>
      </c>
      <c r="O204" s="28" t="str">
        <f t="shared" si="14"/>
        <v>no</v>
      </c>
      <c r="P204" s="28" t="str">
        <f t="shared" si="14"/>
        <v>no</v>
      </c>
      <c r="Q204" s="28" t="str">
        <f t="shared" si="14"/>
        <v>no</v>
      </c>
      <c r="R204" s="28" t="str">
        <f t="shared" si="14"/>
        <v>no</v>
      </c>
      <c r="S204" s="28" t="str">
        <f t="shared" si="14"/>
        <v>no</v>
      </c>
      <c r="T204" s="28" t="str">
        <f t="shared" si="14"/>
        <v>no</v>
      </c>
      <c r="U204" s="28" t="str">
        <f t="shared" si="14"/>
        <v>no</v>
      </c>
      <c r="V204" s="28" t="str">
        <f t="shared" si="14"/>
        <v>no</v>
      </c>
      <c r="W204" s="28" t="str">
        <f t="shared" si="14"/>
        <v>no</v>
      </c>
      <c r="X204" s="28" t="str">
        <f t="shared" si="14"/>
        <v>no</v>
      </c>
      <c r="Y204" s="28" t="str">
        <f t="shared" si="14"/>
        <v>no</v>
      </c>
      <c r="Z204" s="28" t="str">
        <f t="shared" si="14"/>
        <v>no</v>
      </c>
      <c r="AA204" s="28" t="str">
        <f t="shared" si="14"/>
        <v>AGU</v>
      </c>
      <c r="AB204" s="28" t="str">
        <f t="shared" si="14"/>
        <v>no</v>
      </c>
      <c r="AC204" s="28" t="str">
        <f t="shared" si="14"/>
        <v>no</v>
      </c>
      <c r="AD204" s="28" t="str">
        <f t="shared" si="14"/>
        <v>no</v>
      </c>
      <c r="AE204" s="28" t="str">
        <f t="shared" si="14"/>
        <v>no</v>
      </c>
      <c r="AF204" s="28" t="str">
        <f t="shared" si="14"/>
        <v>no</v>
      </c>
      <c r="AG204" s="28" t="str">
        <f t="shared" si="13"/>
        <v>no</v>
      </c>
    </row>
    <row r="205" spans="1:33" ht="12.75">
      <c r="A205" s="55"/>
      <c r="B205">
        <v>24</v>
      </c>
      <c r="L205" s="28" t="s">
        <v>97</v>
      </c>
      <c r="M205" s="28" t="str">
        <f t="shared" si="14"/>
        <v>no</v>
      </c>
      <c r="N205" s="28" t="str">
        <f t="shared" si="14"/>
        <v>no</v>
      </c>
      <c r="O205" s="28" t="str">
        <f t="shared" si="14"/>
        <v>no</v>
      </c>
      <c r="P205" s="28" t="str">
        <f t="shared" si="14"/>
        <v>no</v>
      </c>
      <c r="Q205" s="28" t="str">
        <f t="shared" si="14"/>
        <v>no</v>
      </c>
      <c r="R205" s="28" t="str">
        <f t="shared" si="14"/>
        <v>no</v>
      </c>
      <c r="S205" s="28" t="str">
        <f t="shared" si="14"/>
        <v>no</v>
      </c>
      <c r="T205" s="28" t="str">
        <f t="shared" si="14"/>
        <v>no</v>
      </c>
      <c r="U205" s="28" t="str">
        <f t="shared" si="14"/>
        <v>no</v>
      </c>
      <c r="V205" s="28" t="str">
        <f t="shared" si="14"/>
        <v>no</v>
      </c>
      <c r="W205" s="28" t="str">
        <f t="shared" si="14"/>
        <v>no</v>
      </c>
      <c r="X205" s="28" t="str">
        <f t="shared" si="14"/>
        <v>no</v>
      </c>
      <c r="Y205" s="28" t="str">
        <f t="shared" si="14"/>
        <v>no</v>
      </c>
      <c r="Z205" s="28" t="str">
        <f t="shared" si="14"/>
        <v>no</v>
      </c>
      <c r="AA205" s="28" t="str">
        <f t="shared" si="14"/>
        <v>no</v>
      </c>
      <c r="AB205" s="28" t="str">
        <f t="shared" si="14"/>
        <v>no</v>
      </c>
      <c r="AC205" s="28" t="str">
        <f t="shared" si="14"/>
        <v>no</v>
      </c>
      <c r="AD205" s="28" t="str">
        <f t="shared" si="14"/>
        <v>no</v>
      </c>
      <c r="AE205" s="28" t="str">
        <f t="shared" si="14"/>
        <v>no</v>
      </c>
      <c r="AF205" s="28" t="str">
        <f t="shared" si="14"/>
        <v>no</v>
      </c>
      <c r="AG205" s="28" t="str">
        <f t="shared" si="13"/>
        <v>no</v>
      </c>
    </row>
    <row r="206" spans="1:33" ht="12.75">
      <c r="A206" s="55"/>
      <c r="B206">
        <v>25</v>
      </c>
      <c r="L206" s="28" t="s">
        <v>97</v>
      </c>
      <c r="M206" s="28" t="str">
        <f t="shared" si="14"/>
        <v>no</v>
      </c>
      <c r="N206" s="28" t="str">
        <f t="shared" si="14"/>
        <v>no</v>
      </c>
      <c r="O206" s="28" t="str">
        <f t="shared" si="14"/>
        <v>no</v>
      </c>
      <c r="P206" s="28" t="str">
        <f t="shared" si="14"/>
        <v>no</v>
      </c>
      <c r="Q206" s="28" t="str">
        <f t="shared" si="14"/>
        <v>no</v>
      </c>
      <c r="R206" s="28" t="str">
        <f t="shared" si="14"/>
        <v>no</v>
      </c>
      <c r="S206" s="28" t="str">
        <f t="shared" si="14"/>
        <v>no</v>
      </c>
      <c r="T206" s="28" t="str">
        <f t="shared" si="14"/>
        <v>no</v>
      </c>
      <c r="U206" s="28" t="str">
        <f t="shared" si="14"/>
        <v>no</v>
      </c>
      <c r="V206" s="28" t="str">
        <f t="shared" si="14"/>
        <v>no</v>
      </c>
      <c r="W206" s="28" t="str">
        <f t="shared" si="14"/>
        <v>no</v>
      </c>
      <c r="X206" s="28" t="str">
        <f t="shared" si="14"/>
        <v>no</v>
      </c>
      <c r="Y206" s="28" t="str">
        <f t="shared" si="14"/>
        <v>no</v>
      </c>
      <c r="Z206" s="28" t="str">
        <f t="shared" si="14"/>
        <v>AUA</v>
      </c>
      <c r="AA206" s="28" t="str">
        <f t="shared" si="14"/>
        <v>no</v>
      </c>
      <c r="AB206" s="28" t="str">
        <f t="shared" si="14"/>
        <v>no</v>
      </c>
      <c r="AC206" s="28" t="str">
        <f t="shared" si="14"/>
        <v>no</v>
      </c>
      <c r="AD206" s="28" t="str">
        <f t="shared" si="14"/>
        <v>no</v>
      </c>
      <c r="AE206" s="28" t="str">
        <f t="shared" si="14"/>
        <v>no</v>
      </c>
      <c r="AF206" s="28" t="str">
        <f t="shared" si="14"/>
        <v>no</v>
      </c>
      <c r="AG206" s="28" t="str">
        <f t="shared" si="13"/>
        <v>no</v>
      </c>
    </row>
    <row r="207" spans="1:33" ht="12.75">
      <c r="A207" s="55"/>
      <c r="B207">
        <v>26</v>
      </c>
      <c r="L207" s="28" t="s">
        <v>97</v>
      </c>
      <c r="M207" s="28" t="str">
        <f t="shared" si="14"/>
        <v>no</v>
      </c>
      <c r="N207" s="28" t="str">
        <f t="shared" si="14"/>
        <v>no</v>
      </c>
      <c r="O207" s="28" t="str">
        <f t="shared" si="14"/>
        <v>no</v>
      </c>
      <c r="P207" s="28" t="str">
        <f t="shared" si="14"/>
        <v>no</v>
      </c>
      <c r="Q207" s="28" t="str">
        <f t="shared" si="14"/>
        <v>no</v>
      </c>
      <c r="R207" s="28" t="str">
        <f t="shared" si="14"/>
        <v>no</v>
      </c>
      <c r="S207" s="28" t="str">
        <f t="shared" si="14"/>
        <v>no</v>
      </c>
      <c r="T207" s="28" t="str">
        <f t="shared" si="14"/>
        <v>no</v>
      </c>
      <c r="U207" s="28" t="str">
        <f t="shared" si="14"/>
        <v>no</v>
      </c>
      <c r="V207" s="28" t="str">
        <f t="shared" si="14"/>
        <v>no</v>
      </c>
      <c r="W207" s="28" t="str">
        <f t="shared" si="14"/>
        <v>no</v>
      </c>
      <c r="X207" s="28" t="str">
        <f t="shared" si="14"/>
        <v>no</v>
      </c>
      <c r="Y207" s="28" t="str">
        <f t="shared" si="14"/>
        <v>no</v>
      </c>
      <c r="Z207" s="28" t="str">
        <f t="shared" si="14"/>
        <v>no</v>
      </c>
      <c r="AA207" s="28" t="str">
        <f t="shared" si="14"/>
        <v>no</v>
      </c>
      <c r="AB207" s="28" t="str">
        <f t="shared" si="14"/>
        <v>no</v>
      </c>
      <c r="AC207" s="28" t="str">
        <f t="shared" si="14"/>
        <v>no</v>
      </c>
      <c r="AD207" s="28" t="str">
        <f t="shared" si="14"/>
        <v>no</v>
      </c>
      <c r="AE207" s="28" t="str">
        <f t="shared" si="14"/>
        <v>no</v>
      </c>
      <c r="AF207" s="28" t="str">
        <f t="shared" si="14"/>
        <v>no</v>
      </c>
      <c r="AG207" s="28" t="str">
        <f t="shared" si="13"/>
        <v>no</v>
      </c>
    </row>
    <row r="208" spans="1:33" ht="12.75">
      <c r="A208" s="55">
        <v>27</v>
      </c>
      <c r="L208" s="28" t="s">
        <v>97</v>
      </c>
      <c r="M208" s="28" t="str">
        <f t="shared" si="14"/>
        <v>no</v>
      </c>
      <c r="N208" s="28" t="str">
        <f t="shared" si="14"/>
        <v>no</v>
      </c>
      <c r="O208" s="28" t="str">
        <f t="shared" si="14"/>
        <v>no</v>
      </c>
      <c r="P208" s="28" t="str">
        <f t="shared" si="14"/>
        <v>no</v>
      </c>
      <c r="Q208" s="28" t="str">
        <f t="shared" si="14"/>
        <v>no</v>
      </c>
      <c r="R208" s="28" t="str">
        <f t="shared" si="14"/>
        <v>no</v>
      </c>
      <c r="S208" s="28" t="str">
        <f t="shared" si="14"/>
        <v>no</v>
      </c>
      <c r="T208" s="28" t="str">
        <f t="shared" si="14"/>
        <v>no</v>
      </c>
      <c r="U208" s="28" t="str">
        <f t="shared" si="14"/>
        <v>no</v>
      </c>
      <c r="V208" s="28" t="str">
        <f t="shared" si="14"/>
        <v>no</v>
      </c>
      <c r="W208" s="28" t="str">
        <f aca="true" t="shared" si="15" ref="M208:AF221">IF($O42=W$181,$P42,"no")</f>
        <v>no</v>
      </c>
      <c r="X208" s="28" t="str">
        <f t="shared" si="15"/>
        <v>AUC</v>
      </c>
      <c r="Y208" s="28" t="str">
        <f t="shared" si="15"/>
        <v>no</v>
      </c>
      <c r="Z208" s="28" t="str">
        <f t="shared" si="15"/>
        <v>no</v>
      </c>
      <c r="AA208" s="28" t="str">
        <f t="shared" si="15"/>
        <v>no</v>
      </c>
      <c r="AB208" s="28" t="str">
        <f t="shared" si="15"/>
        <v>no</v>
      </c>
      <c r="AC208" s="28" t="str">
        <f t="shared" si="15"/>
        <v>no</v>
      </c>
      <c r="AD208" s="28" t="str">
        <f t="shared" si="15"/>
        <v>no</v>
      </c>
      <c r="AE208" s="28" t="str">
        <f t="shared" si="15"/>
        <v>no</v>
      </c>
      <c r="AF208" s="28" t="str">
        <f t="shared" si="15"/>
        <v>no</v>
      </c>
      <c r="AG208" s="28" t="str">
        <f t="shared" si="13"/>
        <v>no</v>
      </c>
    </row>
    <row r="209" spans="1:33" ht="12.75">
      <c r="A209" s="55"/>
      <c r="B209">
        <v>28</v>
      </c>
      <c r="L209" s="28" t="s">
        <v>97</v>
      </c>
      <c r="M209" s="28" t="str">
        <f t="shared" si="15"/>
        <v>no</v>
      </c>
      <c r="N209" s="28" t="str">
        <f t="shared" si="15"/>
        <v>no</v>
      </c>
      <c r="O209" s="28" t="str">
        <f t="shared" si="15"/>
        <v>no</v>
      </c>
      <c r="P209" s="28" t="str">
        <f t="shared" si="15"/>
        <v>no</v>
      </c>
      <c r="Q209" s="28" t="str">
        <f t="shared" si="15"/>
        <v>no</v>
      </c>
      <c r="R209" s="28" t="str">
        <f t="shared" si="15"/>
        <v>no</v>
      </c>
      <c r="S209" s="28" t="str">
        <f t="shared" si="15"/>
        <v>no</v>
      </c>
      <c r="T209" s="28" t="str">
        <f t="shared" si="15"/>
        <v>no</v>
      </c>
      <c r="U209" s="28" t="str">
        <f t="shared" si="15"/>
        <v>no</v>
      </c>
      <c r="V209" s="28" t="str">
        <f t="shared" si="15"/>
        <v>no</v>
      </c>
      <c r="W209" s="28" t="str">
        <f t="shared" si="15"/>
        <v>no</v>
      </c>
      <c r="X209" s="28" t="str">
        <f t="shared" si="15"/>
        <v>no</v>
      </c>
      <c r="Y209" s="28" t="str">
        <f t="shared" si="15"/>
        <v>no</v>
      </c>
      <c r="Z209" s="28" t="str">
        <f t="shared" si="15"/>
        <v>no</v>
      </c>
      <c r="AA209" s="28" t="str">
        <f t="shared" si="15"/>
        <v>no</v>
      </c>
      <c r="AB209" s="28" t="str">
        <f t="shared" si="15"/>
        <v>no</v>
      </c>
      <c r="AC209" s="28" t="str">
        <f t="shared" si="15"/>
        <v>no</v>
      </c>
      <c r="AD209" s="28" t="str">
        <f t="shared" si="15"/>
        <v>no</v>
      </c>
      <c r="AE209" s="28" t="str">
        <f t="shared" si="15"/>
        <v>no</v>
      </c>
      <c r="AF209" s="28" t="str">
        <f t="shared" si="15"/>
        <v>no</v>
      </c>
      <c r="AG209" s="28" t="str">
        <f t="shared" si="13"/>
        <v>no</v>
      </c>
    </row>
    <row r="210" spans="1:33" ht="12.75">
      <c r="A210" s="55">
        <v>29</v>
      </c>
      <c r="L210" s="28" t="s">
        <v>97</v>
      </c>
      <c r="M210" s="28" t="str">
        <f t="shared" si="15"/>
        <v>no</v>
      </c>
      <c r="N210" s="28" t="str">
        <f t="shared" si="15"/>
        <v>no</v>
      </c>
      <c r="O210" s="28" t="str">
        <f t="shared" si="15"/>
        <v>no</v>
      </c>
      <c r="P210" s="28" t="str">
        <f t="shared" si="15"/>
        <v>no</v>
      </c>
      <c r="Q210" s="28" t="str">
        <f t="shared" si="15"/>
        <v>no</v>
      </c>
      <c r="R210" s="28" t="str">
        <f t="shared" si="15"/>
        <v>no</v>
      </c>
      <c r="S210" s="28" t="str">
        <f t="shared" si="15"/>
        <v>no</v>
      </c>
      <c r="T210" s="28" t="str">
        <f t="shared" si="15"/>
        <v>no</v>
      </c>
      <c r="U210" s="28" t="str">
        <f t="shared" si="15"/>
        <v>no</v>
      </c>
      <c r="V210" s="28" t="str">
        <f t="shared" si="15"/>
        <v>no</v>
      </c>
      <c r="W210" s="28" t="str">
        <f t="shared" si="15"/>
        <v>no</v>
      </c>
      <c r="X210" s="28" t="str">
        <f t="shared" si="15"/>
        <v>no</v>
      </c>
      <c r="Y210" s="28" t="str">
        <f t="shared" si="15"/>
        <v>AUG</v>
      </c>
      <c r="Z210" s="28" t="str">
        <f t="shared" si="15"/>
        <v>no</v>
      </c>
      <c r="AA210" s="28" t="str">
        <f t="shared" si="15"/>
        <v>no</v>
      </c>
      <c r="AB210" s="28" t="str">
        <f t="shared" si="15"/>
        <v>no</v>
      </c>
      <c r="AC210" s="28" t="str">
        <f t="shared" si="15"/>
        <v>no</v>
      </c>
      <c r="AD210" s="28" t="str">
        <f t="shared" si="15"/>
        <v>no</v>
      </c>
      <c r="AE210" s="28" t="str">
        <f t="shared" si="15"/>
        <v>no</v>
      </c>
      <c r="AF210" s="28" t="str">
        <f t="shared" si="15"/>
        <v>no</v>
      </c>
      <c r="AG210" s="28" t="str">
        <f t="shared" si="13"/>
        <v>no</v>
      </c>
    </row>
    <row r="211" spans="1:33" ht="12.75">
      <c r="A211" s="55"/>
      <c r="B211">
        <v>30</v>
      </c>
      <c r="L211" s="28" t="s">
        <v>97</v>
      </c>
      <c r="M211" s="28" t="str">
        <f t="shared" si="15"/>
        <v>no</v>
      </c>
      <c r="N211" s="28" t="str">
        <f t="shared" si="15"/>
        <v>no</v>
      </c>
      <c r="O211" s="28" t="str">
        <f t="shared" si="15"/>
        <v>no</v>
      </c>
      <c r="P211" s="28" t="str">
        <f t="shared" si="15"/>
        <v>no</v>
      </c>
      <c r="Q211" s="28" t="str">
        <f t="shared" si="15"/>
        <v>no</v>
      </c>
      <c r="R211" s="28" t="str">
        <f t="shared" si="15"/>
        <v>no</v>
      </c>
      <c r="S211" s="28" t="str">
        <f t="shared" si="15"/>
        <v>no</v>
      </c>
      <c r="T211" s="28" t="str">
        <f t="shared" si="15"/>
        <v>no</v>
      </c>
      <c r="U211" s="28" t="str">
        <f t="shared" si="15"/>
        <v>no</v>
      </c>
      <c r="V211" s="28" t="str">
        <f t="shared" si="15"/>
        <v>no</v>
      </c>
      <c r="W211" s="28" t="str">
        <f t="shared" si="15"/>
        <v>no</v>
      </c>
      <c r="X211" s="28" t="str">
        <f t="shared" si="15"/>
        <v>no</v>
      </c>
      <c r="Y211" s="28" t="str">
        <f t="shared" si="15"/>
        <v>no</v>
      </c>
      <c r="Z211" s="28" t="str">
        <f t="shared" si="15"/>
        <v>no</v>
      </c>
      <c r="AA211" s="28" t="str">
        <f t="shared" si="15"/>
        <v>no</v>
      </c>
      <c r="AB211" s="28" t="str">
        <f t="shared" si="15"/>
        <v>no</v>
      </c>
      <c r="AC211" s="28" t="str">
        <f t="shared" si="15"/>
        <v>no</v>
      </c>
      <c r="AD211" s="28" t="str">
        <f t="shared" si="15"/>
        <v>no</v>
      </c>
      <c r="AE211" s="28" t="str">
        <f t="shared" si="15"/>
        <v>no</v>
      </c>
      <c r="AF211" s="28" t="str">
        <f t="shared" si="15"/>
        <v>no</v>
      </c>
      <c r="AG211" s="28" t="str">
        <f t="shared" si="13"/>
        <v>no</v>
      </c>
    </row>
    <row r="212" spans="1:33" ht="12.75">
      <c r="A212" s="55">
        <v>31</v>
      </c>
      <c r="L212" s="28" t="s">
        <v>97</v>
      </c>
      <c r="M212" s="28" t="str">
        <f t="shared" si="15"/>
        <v>no</v>
      </c>
      <c r="N212" s="28" t="str">
        <f t="shared" si="15"/>
        <v>no</v>
      </c>
      <c r="O212" s="28" t="str">
        <f t="shared" si="15"/>
        <v>no</v>
      </c>
      <c r="P212" s="28" t="str">
        <f t="shared" si="15"/>
        <v>no</v>
      </c>
      <c r="Q212" s="28" t="str">
        <f t="shared" si="15"/>
        <v>no</v>
      </c>
      <c r="R212" s="28" t="str">
        <f t="shared" si="15"/>
        <v>no</v>
      </c>
      <c r="S212" s="28" t="str">
        <f t="shared" si="15"/>
        <v>no</v>
      </c>
      <c r="T212" s="28" t="str">
        <f t="shared" si="15"/>
        <v>no</v>
      </c>
      <c r="U212" s="28" t="str">
        <f t="shared" si="15"/>
        <v>no</v>
      </c>
      <c r="V212" s="28" t="str">
        <f t="shared" si="15"/>
        <v>no</v>
      </c>
      <c r="W212" s="28" t="str">
        <f t="shared" si="15"/>
        <v>AUU</v>
      </c>
      <c r="X212" s="28" t="str">
        <f t="shared" si="15"/>
        <v>no</v>
      </c>
      <c r="Y212" s="28" t="str">
        <f t="shared" si="15"/>
        <v>no</v>
      </c>
      <c r="Z212" s="28" t="str">
        <f t="shared" si="15"/>
        <v>no</v>
      </c>
      <c r="AA212" s="28" t="str">
        <f t="shared" si="15"/>
        <v>no</v>
      </c>
      <c r="AB212" s="28" t="str">
        <f t="shared" si="15"/>
        <v>no</v>
      </c>
      <c r="AC212" s="28" t="str">
        <f t="shared" si="15"/>
        <v>no</v>
      </c>
      <c r="AD212" s="28" t="str">
        <f t="shared" si="15"/>
        <v>no</v>
      </c>
      <c r="AE212" s="28" t="str">
        <f t="shared" si="15"/>
        <v>no</v>
      </c>
      <c r="AF212" s="28" t="str">
        <f t="shared" si="15"/>
        <v>no</v>
      </c>
      <c r="AG212" s="28" t="str">
        <f t="shared" si="13"/>
        <v>no</v>
      </c>
    </row>
    <row r="213" spans="1:33" ht="12.75">
      <c r="A213" s="55"/>
      <c r="B213">
        <v>32</v>
      </c>
      <c r="L213" s="28" t="s">
        <v>97</v>
      </c>
      <c r="M213" s="28" t="str">
        <f t="shared" si="15"/>
        <v>no</v>
      </c>
      <c r="N213" s="28" t="str">
        <f t="shared" si="15"/>
        <v>no</v>
      </c>
      <c r="O213" s="28" t="str">
        <f t="shared" si="15"/>
        <v>no</v>
      </c>
      <c r="P213" s="28" t="str">
        <f t="shared" si="15"/>
        <v>no</v>
      </c>
      <c r="Q213" s="28" t="str">
        <f t="shared" si="15"/>
        <v>no</v>
      </c>
      <c r="R213" s="28" t="str">
        <f t="shared" si="15"/>
        <v>no</v>
      </c>
      <c r="S213" s="28" t="str">
        <f t="shared" si="15"/>
        <v>no</v>
      </c>
      <c r="T213" s="28" t="str">
        <f t="shared" si="15"/>
        <v>no</v>
      </c>
      <c r="U213" s="28" t="str">
        <f t="shared" si="15"/>
        <v>no</v>
      </c>
      <c r="V213" s="28" t="str">
        <f t="shared" si="15"/>
        <v>no</v>
      </c>
      <c r="W213" s="28" t="str">
        <f t="shared" si="15"/>
        <v>no</v>
      </c>
      <c r="X213" s="28" t="str">
        <f t="shared" si="15"/>
        <v>no</v>
      </c>
      <c r="Y213" s="28" t="str">
        <f t="shared" si="15"/>
        <v>no</v>
      </c>
      <c r="Z213" s="28" t="str">
        <f t="shared" si="15"/>
        <v>no</v>
      </c>
      <c r="AA213" s="28" t="str">
        <f t="shared" si="15"/>
        <v>no</v>
      </c>
      <c r="AB213" s="28" t="str">
        <f t="shared" si="15"/>
        <v>no</v>
      </c>
      <c r="AC213" s="28" t="str">
        <f t="shared" si="15"/>
        <v>no</v>
      </c>
      <c r="AD213" s="28" t="str">
        <f t="shared" si="15"/>
        <v>no</v>
      </c>
      <c r="AE213" s="28" t="str">
        <f t="shared" si="15"/>
        <v>no</v>
      </c>
      <c r="AF213" s="28" t="str">
        <f t="shared" si="15"/>
        <v>no</v>
      </c>
      <c r="AG213" s="28" t="str">
        <f t="shared" si="13"/>
        <v>no</v>
      </c>
    </row>
    <row r="214" spans="1:33" ht="12.75">
      <c r="A214" s="55"/>
      <c r="B214">
        <v>33</v>
      </c>
      <c r="L214" s="28" t="s">
        <v>97</v>
      </c>
      <c r="M214" s="28" t="str">
        <f t="shared" si="15"/>
        <v>no</v>
      </c>
      <c r="N214" s="28" t="str">
        <f t="shared" si="15"/>
        <v>no</v>
      </c>
      <c r="O214" s="28" t="str">
        <f t="shared" si="15"/>
        <v>no</v>
      </c>
      <c r="P214" s="28" t="str">
        <f t="shared" si="15"/>
        <v>no</v>
      </c>
      <c r="Q214" s="28" t="str">
        <f t="shared" si="15"/>
        <v>no</v>
      </c>
      <c r="R214" s="28" t="str">
        <f t="shared" si="15"/>
        <v>no</v>
      </c>
      <c r="S214" s="28" t="str">
        <f t="shared" si="15"/>
        <v>no</v>
      </c>
      <c r="T214" s="28" t="str">
        <f t="shared" si="15"/>
        <v>no</v>
      </c>
      <c r="U214" s="28" t="str">
        <f t="shared" si="15"/>
        <v>no</v>
      </c>
      <c r="V214" s="28" t="str">
        <f t="shared" si="15"/>
        <v>no</v>
      </c>
      <c r="W214" s="28" t="str">
        <f t="shared" si="15"/>
        <v>no</v>
      </c>
      <c r="X214" s="28" t="str">
        <f t="shared" si="15"/>
        <v>no</v>
      </c>
      <c r="Y214" s="28" t="str">
        <f t="shared" si="15"/>
        <v>no</v>
      </c>
      <c r="Z214" s="28" t="str">
        <f t="shared" si="15"/>
        <v>no</v>
      </c>
      <c r="AA214" s="28" t="str">
        <f t="shared" si="15"/>
        <v>no</v>
      </c>
      <c r="AB214" s="28" t="str">
        <f t="shared" si="15"/>
        <v>no</v>
      </c>
      <c r="AC214" s="28" t="str">
        <f t="shared" si="15"/>
        <v>no</v>
      </c>
      <c r="AD214" s="28" t="str">
        <f t="shared" si="15"/>
        <v>no</v>
      </c>
      <c r="AE214" s="28" t="str">
        <f t="shared" si="15"/>
        <v>no</v>
      </c>
      <c r="AF214" s="28" t="str">
        <f t="shared" si="15"/>
        <v>no</v>
      </c>
      <c r="AG214" s="28" t="str">
        <f t="shared" si="13"/>
        <v>no</v>
      </c>
    </row>
    <row r="215" spans="1:33" ht="12.75">
      <c r="A215" s="55"/>
      <c r="B215">
        <v>34</v>
      </c>
      <c r="L215" s="28" t="s">
        <v>97</v>
      </c>
      <c r="M215" s="28" t="str">
        <f t="shared" si="15"/>
        <v>no</v>
      </c>
      <c r="N215" s="28" t="str">
        <f t="shared" si="15"/>
        <v>no</v>
      </c>
      <c r="O215" s="28" t="str">
        <f t="shared" si="15"/>
        <v>no</v>
      </c>
      <c r="P215" s="28" t="str">
        <f t="shared" si="15"/>
        <v>no</v>
      </c>
      <c r="Q215" s="28" t="str">
        <f t="shared" si="15"/>
        <v>no</v>
      </c>
      <c r="R215" s="28" t="str">
        <f t="shared" si="15"/>
        <v>no</v>
      </c>
      <c r="S215" s="28" t="str">
        <f t="shared" si="15"/>
        <v>no</v>
      </c>
      <c r="T215" s="28" t="str">
        <f t="shared" si="15"/>
        <v>no</v>
      </c>
      <c r="U215" s="28" t="str">
        <f t="shared" si="15"/>
        <v>no</v>
      </c>
      <c r="V215" s="28" t="str">
        <f t="shared" si="15"/>
        <v>no</v>
      </c>
      <c r="W215" s="28" t="str">
        <f t="shared" si="15"/>
        <v>no</v>
      </c>
      <c r="X215" s="28" t="str">
        <f t="shared" si="15"/>
        <v>no</v>
      </c>
      <c r="Y215" s="28" t="str">
        <f t="shared" si="15"/>
        <v>no</v>
      </c>
      <c r="Z215" s="28" t="str">
        <f t="shared" si="15"/>
        <v>no</v>
      </c>
      <c r="AA215" s="28" t="str">
        <f t="shared" si="15"/>
        <v>CAA</v>
      </c>
      <c r="AB215" s="28" t="str">
        <f t="shared" si="15"/>
        <v>no</v>
      </c>
      <c r="AC215" s="28" t="str">
        <f t="shared" si="15"/>
        <v>no</v>
      </c>
      <c r="AD215" s="28" t="str">
        <f t="shared" si="15"/>
        <v>no</v>
      </c>
      <c r="AE215" s="28" t="str">
        <f t="shared" si="15"/>
        <v>no</v>
      </c>
      <c r="AF215" s="28" t="str">
        <f t="shared" si="15"/>
        <v>no</v>
      </c>
      <c r="AG215" s="28" t="str">
        <f t="shared" si="13"/>
        <v>no</v>
      </c>
    </row>
    <row r="216" spans="1:33" ht="12.75">
      <c r="A216" s="55"/>
      <c r="B216">
        <v>35</v>
      </c>
      <c r="L216" s="28" t="s">
        <v>97</v>
      </c>
      <c r="M216" s="28" t="str">
        <f t="shared" si="15"/>
        <v>no</v>
      </c>
      <c r="N216" s="28" t="str">
        <f t="shared" si="15"/>
        <v>no</v>
      </c>
      <c r="O216" s="28" t="str">
        <f t="shared" si="15"/>
        <v>no</v>
      </c>
      <c r="P216" s="28" t="str">
        <f t="shared" si="15"/>
        <v>no</v>
      </c>
      <c r="Q216" s="28" t="str">
        <f t="shared" si="15"/>
        <v>no</v>
      </c>
      <c r="R216" s="28" t="str">
        <f t="shared" si="15"/>
        <v>no</v>
      </c>
      <c r="S216" s="28" t="str">
        <f t="shared" si="15"/>
        <v>no</v>
      </c>
      <c r="T216" s="28" t="str">
        <f t="shared" si="15"/>
        <v>no</v>
      </c>
      <c r="U216" s="28" t="str">
        <f t="shared" si="15"/>
        <v>no</v>
      </c>
      <c r="V216" s="28" t="str">
        <f t="shared" si="15"/>
        <v>no</v>
      </c>
      <c r="W216" s="28" t="str">
        <f t="shared" si="15"/>
        <v>no</v>
      </c>
      <c r="X216" s="28" t="str">
        <f t="shared" si="15"/>
        <v>no</v>
      </c>
      <c r="Y216" s="28" t="str">
        <f t="shared" si="15"/>
        <v>no</v>
      </c>
      <c r="Z216" s="28" t="str">
        <f t="shared" si="15"/>
        <v>no</v>
      </c>
      <c r="AA216" s="28" t="str">
        <f t="shared" si="15"/>
        <v>no</v>
      </c>
      <c r="AB216" s="28" t="str">
        <f t="shared" si="15"/>
        <v>no</v>
      </c>
      <c r="AC216" s="28" t="str">
        <f t="shared" si="15"/>
        <v>no</v>
      </c>
      <c r="AD216" s="28" t="str">
        <f t="shared" si="15"/>
        <v>no</v>
      </c>
      <c r="AE216" s="28" t="str">
        <f t="shared" si="15"/>
        <v>no</v>
      </c>
      <c r="AF216" s="28" t="str">
        <f t="shared" si="15"/>
        <v>no</v>
      </c>
      <c r="AG216" s="28" t="str">
        <f t="shared" si="13"/>
        <v>no</v>
      </c>
    </row>
    <row r="217" spans="1:33" ht="12.75">
      <c r="A217" s="55"/>
      <c r="B217">
        <v>36</v>
      </c>
      <c r="L217" s="28" t="s">
        <v>97</v>
      </c>
      <c r="M217" s="28" t="str">
        <f t="shared" si="15"/>
        <v>no</v>
      </c>
      <c r="N217" s="28" t="str">
        <f t="shared" si="15"/>
        <v>no</v>
      </c>
      <c r="O217" s="28" t="str">
        <f t="shared" si="15"/>
        <v>no</v>
      </c>
      <c r="P217" s="28" t="str">
        <f t="shared" si="15"/>
        <v>no</v>
      </c>
      <c r="Q217" s="28" t="str">
        <f t="shared" si="15"/>
        <v>no</v>
      </c>
      <c r="R217" s="28" t="str">
        <f t="shared" si="15"/>
        <v>no</v>
      </c>
      <c r="S217" s="28" t="str">
        <f t="shared" si="15"/>
        <v>no</v>
      </c>
      <c r="T217" s="28" t="str">
        <f t="shared" si="15"/>
        <v>no</v>
      </c>
      <c r="U217" s="28" t="str">
        <f t="shared" si="15"/>
        <v>no</v>
      </c>
      <c r="V217" s="28" t="str">
        <f t="shared" si="15"/>
        <v>no</v>
      </c>
      <c r="W217" s="28" t="str">
        <f t="shared" si="15"/>
        <v>no</v>
      </c>
      <c r="X217" s="28" t="str">
        <f t="shared" si="15"/>
        <v>no</v>
      </c>
      <c r="Y217" s="28" t="str">
        <f t="shared" si="15"/>
        <v>CAC</v>
      </c>
      <c r="Z217" s="28" t="str">
        <f t="shared" si="15"/>
        <v>no</v>
      </c>
      <c r="AA217" s="28" t="str">
        <f t="shared" si="15"/>
        <v>no</v>
      </c>
      <c r="AB217" s="28" t="str">
        <f t="shared" si="15"/>
        <v>no</v>
      </c>
      <c r="AC217" s="28" t="str">
        <f t="shared" si="15"/>
        <v>no</v>
      </c>
      <c r="AD217" s="28" t="str">
        <f t="shared" si="15"/>
        <v>no</v>
      </c>
      <c r="AE217" s="28" t="str">
        <f t="shared" si="15"/>
        <v>no</v>
      </c>
      <c r="AF217" s="28" t="str">
        <f t="shared" si="15"/>
        <v>no</v>
      </c>
      <c r="AG217" s="28" t="str">
        <f t="shared" si="13"/>
        <v>no</v>
      </c>
    </row>
    <row r="218" spans="1:33" ht="12.75">
      <c r="A218" s="55">
        <v>37</v>
      </c>
      <c r="L218" s="28" t="s">
        <v>97</v>
      </c>
      <c r="M218" s="28" t="str">
        <f t="shared" si="15"/>
        <v>no</v>
      </c>
      <c r="N218" s="28" t="str">
        <f t="shared" si="15"/>
        <v>no</v>
      </c>
      <c r="O218" s="28" t="str">
        <f t="shared" si="15"/>
        <v>no</v>
      </c>
      <c r="P218" s="28" t="str">
        <f t="shared" si="15"/>
        <v>no</v>
      </c>
      <c r="Q218" s="28" t="str">
        <f t="shared" si="15"/>
        <v>no</v>
      </c>
      <c r="R218" s="28" t="str">
        <f t="shared" si="15"/>
        <v>no</v>
      </c>
      <c r="S218" s="28" t="str">
        <f t="shared" si="15"/>
        <v>no</v>
      </c>
      <c r="T218" s="28" t="str">
        <f t="shared" si="15"/>
        <v>no</v>
      </c>
      <c r="U218" s="28" t="str">
        <f t="shared" si="15"/>
        <v>no</v>
      </c>
      <c r="V218" s="28" t="str">
        <f t="shared" si="15"/>
        <v>no</v>
      </c>
      <c r="W218" s="28" t="str">
        <f t="shared" si="15"/>
        <v>no</v>
      </c>
      <c r="X218" s="28" t="str">
        <f t="shared" si="15"/>
        <v>no</v>
      </c>
      <c r="Y218" s="28" t="str">
        <f t="shared" si="15"/>
        <v>no</v>
      </c>
      <c r="Z218" s="28" t="str">
        <f t="shared" si="15"/>
        <v>no</v>
      </c>
      <c r="AA218" s="28" t="str">
        <f t="shared" si="15"/>
        <v>no</v>
      </c>
      <c r="AB218" s="28" t="str">
        <f t="shared" si="15"/>
        <v>no</v>
      </c>
      <c r="AC218" s="28" t="str">
        <f t="shared" si="15"/>
        <v>no</v>
      </c>
      <c r="AD218" s="28" t="str">
        <f t="shared" si="15"/>
        <v>no</v>
      </c>
      <c r="AE218" s="28" t="str">
        <f t="shared" si="15"/>
        <v>no</v>
      </c>
      <c r="AF218" s="28" t="str">
        <f t="shared" si="15"/>
        <v>no</v>
      </c>
      <c r="AG218" s="28" t="str">
        <f t="shared" si="13"/>
        <v>no</v>
      </c>
    </row>
    <row r="219" spans="1:33" ht="12.75">
      <c r="A219" s="55"/>
      <c r="B219">
        <v>38</v>
      </c>
      <c r="L219" s="28" t="s">
        <v>97</v>
      </c>
      <c r="M219" s="28" t="str">
        <f t="shared" si="15"/>
        <v>no</v>
      </c>
      <c r="N219" s="28" t="str">
        <f t="shared" si="15"/>
        <v>no</v>
      </c>
      <c r="O219" s="28" t="str">
        <f t="shared" si="15"/>
        <v>no</v>
      </c>
      <c r="P219" s="28" t="str">
        <f t="shared" si="15"/>
        <v>no</v>
      </c>
      <c r="Q219" s="28" t="str">
        <f t="shared" si="15"/>
        <v>no</v>
      </c>
      <c r="R219" s="28" t="str">
        <f t="shared" si="15"/>
        <v>no</v>
      </c>
      <c r="S219" s="28" t="str">
        <f t="shared" si="15"/>
        <v>no</v>
      </c>
      <c r="T219" s="28" t="str">
        <f t="shared" si="15"/>
        <v>no</v>
      </c>
      <c r="U219" s="28" t="str">
        <f t="shared" si="15"/>
        <v>no</v>
      </c>
      <c r="V219" s="28" t="str">
        <f t="shared" si="15"/>
        <v>no</v>
      </c>
      <c r="W219" s="28" t="str">
        <f t="shared" si="15"/>
        <v>no</v>
      </c>
      <c r="X219" s="28" t="str">
        <f t="shared" si="15"/>
        <v>no</v>
      </c>
      <c r="Y219" s="28" t="str">
        <f t="shared" si="15"/>
        <v>no</v>
      </c>
      <c r="Z219" s="28" t="str">
        <f t="shared" si="15"/>
        <v>CAG</v>
      </c>
      <c r="AA219" s="28" t="str">
        <f t="shared" si="15"/>
        <v>no</v>
      </c>
      <c r="AB219" s="28" t="str">
        <f t="shared" si="15"/>
        <v>no</v>
      </c>
      <c r="AC219" s="28" t="str">
        <f t="shared" si="15"/>
        <v>no</v>
      </c>
      <c r="AD219" s="28" t="str">
        <f t="shared" si="15"/>
        <v>no</v>
      </c>
      <c r="AE219" s="28" t="str">
        <f t="shared" si="15"/>
        <v>no</v>
      </c>
      <c r="AF219" s="28" t="str">
        <f t="shared" si="15"/>
        <v>no</v>
      </c>
      <c r="AG219" s="28" t="str">
        <f t="shared" si="13"/>
        <v>no</v>
      </c>
    </row>
    <row r="220" spans="1:33" ht="12.75">
      <c r="A220" s="55"/>
      <c r="B220">
        <v>39</v>
      </c>
      <c r="L220" s="28" t="s">
        <v>97</v>
      </c>
      <c r="M220" s="28" t="str">
        <f t="shared" si="15"/>
        <v>no</v>
      </c>
      <c r="N220" s="28" t="str">
        <f t="shared" si="15"/>
        <v>no</v>
      </c>
      <c r="O220" s="28" t="str">
        <f t="shared" si="15"/>
        <v>no</v>
      </c>
      <c r="P220" s="28" t="str">
        <f t="shared" si="15"/>
        <v>no</v>
      </c>
      <c r="Q220" s="28" t="str">
        <f t="shared" si="15"/>
        <v>no</v>
      </c>
      <c r="R220" s="28" t="str">
        <f t="shared" si="15"/>
        <v>no</v>
      </c>
      <c r="S220" s="28" t="str">
        <f t="shared" si="15"/>
        <v>no</v>
      </c>
      <c r="T220" s="28" t="str">
        <f t="shared" si="15"/>
        <v>no</v>
      </c>
      <c r="U220" s="28" t="str">
        <f t="shared" si="15"/>
        <v>no</v>
      </c>
      <c r="V220" s="28" t="str">
        <f t="shared" si="15"/>
        <v>no</v>
      </c>
      <c r="W220" s="28" t="str">
        <f t="shared" si="15"/>
        <v>no</v>
      </c>
      <c r="X220" s="28" t="str">
        <f t="shared" si="15"/>
        <v>no</v>
      </c>
      <c r="Y220" s="28" t="str">
        <f t="shared" si="15"/>
        <v>no</v>
      </c>
      <c r="Z220" s="28" t="str">
        <f t="shared" si="15"/>
        <v>no</v>
      </c>
      <c r="AA220" s="28" t="str">
        <f t="shared" si="15"/>
        <v>no</v>
      </c>
      <c r="AB220" s="28" t="str">
        <f t="shared" si="15"/>
        <v>no</v>
      </c>
      <c r="AC220" s="28" t="str">
        <f t="shared" si="15"/>
        <v>no</v>
      </c>
      <c r="AD220" s="28" t="str">
        <f t="shared" si="15"/>
        <v>no</v>
      </c>
      <c r="AE220" s="28" t="str">
        <f t="shared" si="15"/>
        <v>no</v>
      </c>
      <c r="AF220" s="28" t="str">
        <f t="shared" si="15"/>
        <v>no</v>
      </c>
      <c r="AG220" s="28" t="str">
        <f t="shared" si="13"/>
        <v>no</v>
      </c>
    </row>
    <row r="221" spans="1:33" ht="12.75">
      <c r="A221" s="55"/>
      <c r="B221">
        <v>40</v>
      </c>
      <c r="L221" s="28" t="s">
        <v>97</v>
      </c>
      <c r="M221" s="28" t="str">
        <f t="shared" si="15"/>
        <v>no</v>
      </c>
      <c r="N221" s="28" t="str">
        <f t="shared" si="15"/>
        <v>no</v>
      </c>
      <c r="O221" s="28" t="str">
        <f t="shared" si="15"/>
        <v>no</v>
      </c>
      <c r="P221" s="28" t="str">
        <f t="shared" si="15"/>
        <v>no</v>
      </c>
      <c r="Q221" s="28" t="str">
        <f t="shared" si="15"/>
        <v>no</v>
      </c>
      <c r="R221" s="28" t="str">
        <f aca="true" t="shared" si="16" ref="M221:AF228">IF($O55=R$181,$P55,"no")</f>
        <v>no</v>
      </c>
      <c r="S221" s="28" t="str">
        <f t="shared" si="16"/>
        <v>no</v>
      </c>
      <c r="T221" s="28" t="str">
        <f t="shared" si="16"/>
        <v>no</v>
      </c>
      <c r="U221" s="28" t="str">
        <f t="shared" si="16"/>
        <v>no</v>
      </c>
      <c r="V221" s="28" t="str">
        <f t="shared" si="16"/>
        <v>no</v>
      </c>
      <c r="W221" s="28" t="str">
        <f t="shared" si="16"/>
        <v>no</v>
      </c>
      <c r="X221" s="28" t="str">
        <f t="shared" si="16"/>
        <v>CAU</v>
      </c>
      <c r="Y221" s="28" t="str">
        <f t="shared" si="16"/>
        <v>no</v>
      </c>
      <c r="Z221" s="28" t="str">
        <f t="shared" si="16"/>
        <v>no</v>
      </c>
      <c r="AA221" s="28" t="str">
        <f t="shared" si="16"/>
        <v>no</v>
      </c>
      <c r="AB221" s="28" t="str">
        <f t="shared" si="16"/>
        <v>no</v>
      </c>
      <c r="AC221" s="28" t="str">
        <f t="shared" si="16"/>
        <v>no</v>
      </c>
      <c r="AD221" s="28" t="str">
        <f t="shared" si="16"/>
        <v>no</v>
      </c>
      <c r="AE221" s="28" t="str">
        <f t="shared" si="16"/>
        <v>no</v>
      </c>
      <c r="AF221" s="28" t="str">
        <f t="shared" si="16"/>
        <v>no</v>
      </c>
      <c r="AG221" s="28" t="str">
        <f t="shared" si="13"/>
        <v>no</v>
      </c>
    </row>
    <row r="222" spans="1:33" ht="12.75">
      <c r="A222" s="55">
        <v>41</v>
      </c>
      <c r="L222" s="28" t="s">
        <v>97</v>
      </c>
      <c r="M222" s="28" t="str">
        <f t="shared" si="16"/>
        <v>no</v>
      </c>
      <c r="N222" s="28" t="str">
        <f t="shared" si="16"/>
        <v>no</v>
      </c>
      <c r="O222" s="28" t="str">
        <f t="shared" si="16"/>
        <v>no</v>
      </c>
      <c r="P222" s="28" t="str">
        <f t="shared" si="16"/>
        <v>no</v>
      </c>
      <c r="Q222" s="28" t="str">
        <f t="shared" si="16"/>
        <v>no</v>
      </c>
      <c r="R222" s="28" t="str">
        <f t="shared" si="16"/>
        <v>no</v>
      </c>
      <c r="S222" s="28" t="str">
        <f t="shared" si="16"/>
        <v>no</v>
      </c>
      <c r="T222" s="28" t="str">
        <f t="shared" si="16"/>
        <v>no</v>
      </c>
      <c r="U222" s="28" t="str">
        <f t="shared" si="16"/>
        <v>no</v>
      </c>
      <c r="V222" s="28" t="str">
        <f t="shared" si="16"/>
        <v>no</v>
      </c>
      <c r="W222" s="28" t="str">
        <f t="shared" si="16"/>
        <v>no</v>
      </c>
      <c r="X222" s="28" t="str">
        <f t="shared" si="16"/>
        <v>no</v>
      </c>
      <c r="Y222" s="28" t="str">
        <f t="shared" si="16"/>
        <v>no</v>
      </c>
      <c r="Z222" s="28" t="str">
        <f t="shared" si="16"/>
        <v>no</v>
      </c>
      <c r="AA222" s="28" t="str">
        <f t="shared" si="16"/>
        <v>no</v>
      </c>
      <c r="AB222" s="28" t="str">
        <f t="shared" si="16"/>
        <v>no</v>
      </c>
      <c r="AC222" s="28" t="str">
        <f t="shared" si="16"/>
        <v>no</v>
      </c>
      <c r="AD222" s="28" t="str">
        <f t="shared" si="16"/>
        <v>no</v>
      </c>
      <c r="AE222" s="28" t="str">
        <f t="shared" si="16"/>
        <v>no</v>
      </c>
      <c r="AF222" s="28" t="str">
        <f t="shared" si="16"/>
        <v>no</v>
      </c>
      <c r="AG222" s="28" t="str">
        <f t="shared" si="13"/>
        <v>no</v>
      </c>
    </row>
    <row r="223" spans="1:33" ht="12.75">
      <c r="A223" s="55"/>
      <c r="B223">
        <v>42</v>
      </c>
      <c r="L223" s="28" t="s">
        <v>97</v>
      </c>
      <c r="M223" s="28" t="str">
        <f t="shared" si="16"/>
        <v>no</v>
      </c>
      <c r="N223" s="28" t="str">
        <f t="shared" si="16"/>
        <v>no</v>
      </c>
      <c r="O223" s="28" t="str">
        <f t="shared" si="16"/>
        <v>no</v>
      </c>
      <c r="P223" s="28" t="str">
        <f t="shared" si="16"/>
        <v>no</v>
      </c>
      <c r="Q223" s="28" t="str">
        <f t="shared" si="16"/>
        <v>no</v>
      </c>
      <c r="R223" s="28" t="str">
        <f t="shared" si="16"/>
        <v>no</v>
      </c>
      <c r="S223" s="28" t="str">
        <f t="shared" si="16"/>
        <v>no</v>
      </c>
      <c r="T223" s="28" t="str">
        <f t="shared" si="16"/>
        <v>no</v>
      </c>
      <c r="U223" s="28" t="str">
        <f t="shared" si="16"/>
        <v>no</v>
      </c>
      <c r="V223" s="28" t="str">
        <f t="shared" si="16"/>
        <v>no</v>
      </c>
      <c r="W223" s="28" t="str">
        <f t="shared" si="16"/>
        <v>CCA</v>
      </c>
      <c r="X223" s="28" t="str">
        <f t="shared" si="16"/>
        <v>no</v>
      </c>
      <c r="Y223" s="28" t="str">
        <f t="shared" si="16"/>
        <v>no</v>
      </c>
      <c r="Z223" s="28" t="str">
        <f t="shared" si="16"/>
        <v>no</v>
      </c>
      <c r="AA223" s="28" t="str">
        <f t="shared" si="16"/>
        <v>no</v>
      </c>
      <c r="AB223" s="28" t="str">
        <f t="shared" si="16"/>
        <v>no</v>
      </c>
      <c r="AC223" s="28" t="str">
        <f t="shared" si="16"/>
        <v>no</v>
      </c>
      <c r="AD223" s="28" t="str">
        <f t="shared" si="16"/>
        <v>no</v>
      </c>
      <c r="AE223" s="28" t="str">
        <f t="shared" si="16"/>
        <v>no</v>
      </c>
      <c r="AF223" s="28" t="str">
        <f t="shared" si="16"/>
        <v>no</v>
      </c>
      <c r="AG223" s="28" t="str">
        <f t="shared" si="13"/>
        <v>no</v>
      </c>
    </row>
    <row r="224" spans="1:33" ht="12.75">
      <c r="A224" s="55">
        <v>43</v>
      </c>
      <c r="L224" s="28" t="s">
        <v>97</v>
      </c>
      <c r="M224" s="28" t="str">
        <f t="shared" si="16"/>
        <v>no</v>
      </c>
      <c r="N224" s="28" t="str">
        <f t="shared" si="16"/>
        <v>no</v>
      </c>
      <c r="O224" s="28" t="str">
        <f t="shared" si="16"/>
        <v>no</v>
      </c>
      <c r="P224" s="28" t="str">
        <f t="shared" si="16"/>
        <v>no</v>
      </c>
      <c r="Q224" s="28" t="str">
        <f t="shared" si="16"/>
        <v>no</v>
      </c>
      <c r="R224" s="28" t="str">
        <f t="shared" si="16"/>
        <v>no</v>
      </c>
      <c r="S224" s="28" t="str">
        <f t="shared" si="16"/>
        <v>no</v>
      </c>
      <c r="T224" s="28" t="str">
        <f t="shared" si="16"/>
        <v>no</v>
      </c>
      <c r="U224" s="28" t="str">
        <f t="shared" si="16"/>
        <v>no</v>
      </c>
      <c r="V224" s="28" t="str">
        <f t="shared" si="16"/>
        <v>no</v>
      </c>
      <c r="W224" s="28" t="str">
        <f t="shared" si="16"/>
        <v>no</v>
      </c>
      <c r="X224" s="28" t="str">
        <f t="shared" si="16"/>
        <v>no</v>
      </c>
      <c r="Y224" s="28" t="str">
        <f t="shared" si="16"/>
        <v>no</v>
      </c>
      <c r="Z224" s="28" t="str">
        <f t="shared" si="16"/>
        <v>no</v>
      </c>
      <c r="AA224" s="28" t="str">
        <f t="shared" si="16"/>
        <v>no</v>
      </c>
      <c r="AB224" s="28" t="str">
        <f t="shared" si="16"/>
        <v>no</v>
      </c>
      <c r="AC224" s="28" t="str">
        <f t="shared" si="16"/>
        <v>no</v>
      </c>
      <c r="AD224" s="28" t="str">
        <f t="shared" si="16"/>
        <v>no</v>
      </c>
      <c r="AE224" s="28" t="str">
        <f t="shared" si="16"/>
        <v>no</v>
      </c>
      <c r="AF224" s="28" t="str">
        <f t="shared" si="16"/>
        <v>no</v>
      </c>
      <c r="AG224" s="28" t="str">
        <f t="shared" si="13"/>
        <v>no</v>
      </c>
    </row>
    <row r="225" spans="1:33" ht="12.75">
      <c r="A225" s="55"/>
      <c r="B225">
        <v>44</v>
      </c>
      <c r="L225" s="28" t="s">
        <v>97</v>
      </c>
      <c r="M225" s="28" t="str">
        <f t="shared" si="16"/>
        <v>no</v>
      </c>
      <c r="N225" s="28" t="str">
        <f t="shared" si="16"/>
        <v>no</v>
      </c>
      <c r="O225" s="28" t="str">
        <f t="shared" si="16"/>
        <v>no</v>
      </c>
      <c r="P225" s="28" t="str">
        <f t="shared" si="16"/>
        <v>no</v>
      </c>
      <c r="Q225" s="28" t="str">
        <f t="shared" si="16"/>
        <v>no</v>
      </c>
      <c r="R225" s="28" t="str">
        <f t="shared" si="16"/>
        <v>no</v>
      </c>
      <c r="S225" s="28" t="str">
        <f t="shared" si="16"/>
        <v>no</v>
      </c>
      <c r="T225" s="28" t="str">
        <f t="shared" si="16"/>
        <v>no</v>
      </c>
      <c r="U225" s="28" t="str">
        <f t="shared" si="16"/>
        <v>CCC</v>
      </c>
      <c r="V225" s="28" t="str">
        <f t="shared" si="16"/>
        <v>no</v>
      </c>
      <c r="W225" s="28" t="str">
        <f t="shared" si="16"/>
        <v>no</v>
      </c>
      <c r="X225" s="28" t="str">
        <f t="shared" si="16"/>
        <v>no</v>
      </c>
      <c r="Y225" s="28" t="str">
        <f t="shared" si="16"/>
        <v>no</v>
      </c>
      <c r="Z225" s="28" t="str">
        <f t="shared" si="16"/>
        <v>no</v>
      </c>
      <c r="AA225" s="28" t="str">
        <f t="shared" si="16"/>
        <v>no</v>
      </c>
      <c r="AB225" s="28" t="str">
        <f t="shared" si="16"/>
        <v>no</v>
      </c>
      <c r="AC225" s="28" t="str">
        <f t="shared" si="16"/>
        <v>no</v>
      </c>
      <c r="AD225" s="28" t="str">
        <f t="shared" si="16"/>
        <v>no</v>
      </c>
      <c r="AE225" s="28" t="str">
        <f t="shared" si="16"/>
        <v>no</v>
      </c>
      <c r="AF225" s="28" t="str">
        <f t="shared" si="16"/>
        <v>no</v>
      </c>
      <c r="AG225" s="28" t="str">
        <f t="shared" si="13"/>
        <v>no</v>
      </c>
    </row>
    <row r="226" spans="1:33" ht="12.75">
      <c r="A226" s="55"/>
      <c r="B226">
        <v>45</v>
      </c>
      <c r="L226" s="28" t="s">
        <v>97</v>
      </c>
      <c r="M226" s="28" t="str">
        <f t="shared" si="16"/>
        <v>no</v>
      </c>
      <c r="N226" s="28" t="str">
        <f t="shared" si="16"/>
        <v>no</v>
      </c>
      <c r="O226" s="28" t="str">
        <f t="shared" si="16"/>
        <v>no</v>
      </c>
      <c r="P226" s="28" t="str">
        <f t="shared" si="16"/>
        <v>no</v>
      </c>
      <c r="Q226" s="28" t="str">
        <f t="shared" si="16"/>
        <v>no</v>
      </c>
      <c r="R226" s="28" t="str">
        <f t="shared" si="16"/>
        <v>no</v>
      </c>
      <c r="S226" s="28" t="str">
        <f t="shared" si="16"/>
        <v>no</v>
      </c>
      <c r="T226" s="28" t="str">
        <f t="shared" si="16"/>
        <v>no</v>
      </c>
      <c r="U226" s="28" t="str">
        <f t="shared" si="16"/>
        <v>no</v>
      </c>
      <c r="V226" s="28" t="str">
        <f t="shared" si="16"/>
        <v>no</v>
      </c>
      <c r="W226" s="28" t="str">
        <f t="shared" si="16"/>
        <v>no</v>
      </c>
      <c r="X226" s="28" t="str">
        <f t="shared" si="16"/>
        <v>no</v>
      </c>
      <c r="Y226" s="28" t="str">
        <f t="shared" si="16"/>
        <v>no</v>
      </c>
      <c r="Z226" s="28" t="str">
        <f t="shared" si="16"/>
        <v>no</v>
      </c>
      <c r="AA226" s="28" t="str">
        <f t="shared" si="16"/>
        <v>no</v>
      </c>
      <c r="AB226" s="28" t="str">
        <f t="shared" si="16"/>
        <v>no</v>
      </c>
      <c r="AC226" s="28" t="str">
        <f t="shared" si="16"/>
        <v>no</v>
      </c>
      <c r="AD226" s="28" t="str">
        <f t="shared" si="16"/>
        <v>no</v>
      </c>
      <c r="AE226" s="28" t="str">
        <f t="shared" si="16"/>
        <v>no</v>
      </c>
      <c r="AF226" s="28" t="str">
        <f t="shared" si="16"/>
        <v>no</v>
      </c>
      <c r="AG226" s="28" t="str">
        <f t="shared" si="13"/>
        <v>no</v>
      </c>
    </row>
    <row r="227" spans="1:33" ht="12.75">
      <c r="A227" s="55"/>
      <c r="B227">
        <v>46</v>
      </c>
      <c r="L227" s="28" t="s">
        <v>97</v>
      </c>
      <c r="M227" s="28" t="str">
        <f t="shared" si="16"/>
        <v>no</v>
      </c>
      <c r="N227" s="28" t="str">
        <f t="shared" si="16"/>
        <v>no</v>
      </c>
      <c r="O227" s="28" t="str">
        <f t="shared" si="16"/>
        <v>no</v>
      </c>
      <c r="P227" s="28" t="str">
        <f t="shared" si="16"/>
        <v>no</v>
      </c>
      <c r="Q227" s="28" t="str">
        <f t="shared" si="16"/>
        <v>no</v>
      </c>
      <c r="R227" s="28" t="str">
        <f t="shared" si="16"/>
        <v>no</v>
      </c>
      <c r="S227" s="28" t="str">
        <f t="shared" si="16"/>
        <v>no</v>
      </c>
      <c r="T227" s="28" t="str">
        <f t="shared" si="16"/>
        <v>no</v>
      </c>
      <c r="U227" s="28" t="str">
        <f t="shared" si="16"/>
        <v>no</v>
      </c>
      <c r="V227" s="28" t="str">
        <f t="shared" si="16"/>
        <v>CCG</v>
      </c>
      <c r="W227" s="28" t="str">
        <f t="shared" si="16"/>
        <v>no</v>
      </c>
      <c r="X227" s="28" t="str">
        <f t="shared" si="16"/>
        <v>no</v>
      </c>
      <c r="Y227" s="28" t="str">
        <f t="shared" si="16"/>
        <v>no</v>
      </c>
      <c r="Z227" s="28" t="str">
        <f t="shared" si="16"/>
        <v>no</v>
      </c>
      <c r="AA227" s="28" t="str">
        <f t="shared" si="16"/>
        <v>no</v>
      </c>
      <c r="AB227" s="28" t="str">
        <f t="shared" si="16"/>
        <v>no</v>
      </c>
      <c r="AC227" s="28" t="str">
        <f t="shared" si="16"/>
        <v>no</v>
      </c>
      <c r="AD227" s="28" t="str">
        <f t="shared" si="16"/>
        <v>no</v>
      </c>
      <c r="AE227" s="28" t="str">
        <f t="shared" si="16"/>
        <v>no</v>
      </c>
      <c r="AF227" s="28" t="str">
        <f t="shared" si="16"/>
        <v>no</v>
      </c>
      <c r="AG227" s="28" t="str">
        <f t="shared" si="13"/>
        <v>no</v>
      </c>
    </row>
    <row r="228" spans="1:33" ht="12.75">
      <c r="A228" s="55">
        <v>47</v>
      </c>
      <c r="L228" s="28" t="s">
        <v>97</v>
      </c>
      <c r="M228" s="28" t="str">
        <f t="shared" si="16"/>
        <v>no</v>
      </c>
      <c r="N228" s="28" t="str">
        <f t="shared" si="16"/>
        <v>no</v>
      </c>
      <c r="O228" s="28" t="str">
        <f t="shared" si="16"/>
        <v>no</v>
      </c>
      <c r="P228" s="28" t="str">
        <f t="shared" si="16"/>
        <v>no</v>
      </c>
      <c r="Q228" s="28" t="str">
        <f t="shared" si="16"/>
        <v>no</v>
      </c>
      <c r="R228" s="28" t="str">
        <f t="shared" si="16"/>
        <v>no</v>
      </c>
      <c r="S228" s="28" t="str">
        <f t="shared" si="16"/>
        <v>no</v>
      </c>
      <c r="T228" s="28" t="str">
        <f t="shared" si="16"/>
        <v>no</v>
      </c>
      <c r="U228" s="28" t="str">
        <f t="shared" si="16"/>
        <v>no</v>
      </c>
      <c r="V228" s="28" t="str">
        <f t="shared" si="16"/>
        <v>no</v>
      </c>
      <c r="W228" s="28" t="str">
        <f t="shared" si="16"/>
        <v>no</v>
      </c>
      <c r="X228" s="28" t="str">
        <f t="shared" si="16"/>
        <v>no</v>
      </c>
      <c r="Y228" s="28" t="str">
        <f t="shared" si="16"/>
        <v>no</v>
      </c>
      <c r="Z228" s="28" t="str">
        <f t="shared" si="16"/>
        <v>no</v>
      </c>
      <c r="AA228" s="28" t="str">
        <f t="shared" si="16"/>
        <v>no</v>
      </c>
      <c r="AB228" s="28" t="str">
        <f t="shared" si="16"/>
        <v>no</v>
      </c>
      <c r="AC228" s="28" t="str">
        <f t="shared" si="16"/>
        <v>no</v>
      </c>
      <c r="AD228" s="28" t="str">
        <f t="shared" si="16"/>
        <v>no</v>
      </c>
      <c r="AE228" s="28" t="str">
        <f t="shared" si="16"/>
        <v>no</v>
      </c>
      <c r="AF228" s="28" t="str">
        <f t="shared" si="16"/>
        <v>no</v>
      </c>
      <c r="AG228" s="28" t="str">
        <f t="shared" si="13"/>
        <v>no</v>
      </c>
    </row>
    <row r="229" spans="1:33" ht="12.75">
      <c r="A229" s="55"/>
      <c r="B229">
        <v>48</v>
      </c>
      <c r="L229" s="28" t="s">
        <v>97</v>
      </c>
      <c r="M229" s="28" t="str">
        <f aca="true" t="shared" si="17" ref="M229:AF229">IF($O63=M$181,$P63,"no")</f>
        <v>no</v>
      </c>
      <c r="N229" s="28" t="str">
        <f t="shared" si="17"/>
        <v>no</v>
      </c>
      <c r="O229" s="28" t="str">
        <f t="shared" si="17"/>
        <v>no</v>
      </c>
      <c r="P229" s="28" t="str">
        <f t="shared" si="17"/>
        <v>no</v>
      </c>
      <c r="Q229" s="28" t="str">
        <f t="shared" si="17"/>
        <v>no</v>
      </c>
      <c r="R229" s="28" t="str">
        <f t="shared" si="17"/>
        <v>no</v>
      </c>
      <c r="S229" s="28" t="str">
        <f t="shared" si="17"/>
        <v>no</v>
      </c>
      <c r="T229" s="28" t="str">
        <f t="shared" si="17"/>
        <v>CCU</v>
      </c>
      <c r="U229" s="28" t="str">
        <f t="shared" si="17"/>
        <v>no</v>
      </c>
      <c r="V229" s="28" t="str">
        <f t="shared" si="17"/>
        <v>no</v>
      </c>
      <c r="W229" s="28" t="str">
        <f t="shared" si="17"/>
        <v>no</v>
      </c>
      <c r="X229" s="28" t="str">
        <f t="shared" si="17"/>
        <v>no</v>
      </c>
      <c r="Y229" s="28" t="str">
        <f t="shared" si="17"/>
        <v>no</v>
      </c>
      <c r="Z229" s="28" t="str">
        <f t="shared" si="17"/>
        <v>no</v>
      </c>
      <c r="AA229" s="28" t="str">
        <f t="shared" si="17"/>
        <v>no</v>
      </c>
      <c r="AB229" s="28" t="str">
        <f t="shared" si="17"/>
        <v>no</v>
      </c>
      <c r="AC229" s="28" t="str">
        <f t="shared" si="17"/>
        <v>no</v>
      </c>
      <c r="AD229" s="28" t="str">
        <f t="shared" si="17"/>
        <v>no</v>
      </c>
      <c r="AE229" s="28" t="str">
        <f t="shared" si="17"/>
        <v>no</v>
      </c>
      <c r="AF229" s="28" t="str">
        <f t="shared" si="17"/>
        <v>no</v>
      </c>
      <c r="AG229" s="28" t="str">
        <f>IF($O63=AG$181,$P63,"no")</f>
        <v>no</v>
      </c>
    </row>
    <row r="230" spans="1:33" ht="12.75">
      <c r="A230" s="55"/>
      <c r="B230">
        <v>49</v>
      </c>
      <c r="L230" s="28" t="s">
        <v>97</v>
      </c>
      <c r="M230" s="28" t="str">
        <f aca="true" t="shared" si="18" ref="M230:AF242">IF($O64=M$181,$P64,"no")</f>
        <v>no</v>
      </c>
      <c r="N230" s="28" t="str">
        <f t="shared" si="18"/>
        <v>no</v>
      </c>
      <c r="O230" s="28" t="str">
        <f t="shared" si="18"/>
        <v>no</v>
      </c>
      <c r="P230" s="28" t="str">
        <f t="shared" si="18"/>
        <v>no</v>
      </c>
      <c r="Q230" s="28" t="str">
        <f t="shared" si="18"/>
        <v>no</v>
      </c>
      <c r="R230" s="28" t="str">
        <f t="shared" si="18"/>
        <v>no</v>
      </c>
      <c r="S230" s="28" t="str">
        <f t="shared" si="18"/>
        <v>no</v>
      </c>
      <c r="T230" s="28" t="str">
        <f t="shared" si="18"/>
        <v>no</v>
      </c>
      <c r="U230" s="28" t="str">
        <f t="shared" si="18"/>
        <v>no</v>
      </c>
      <c r="V230" s="28" t="str">
        <f t="shared" si="18"/>
        <v>no</v>
      </c>
      <c r="W230" s="28" t="str">
        <f t="shared" si="18"/>
        <v>no</v>
      </c>
      <c r="X230" s="28" t="str">
        <f t="shared" si="18"/>
        <v>no</v>
      </c>
      <c r="Y230" s="28" t="str">
        <f t="shared" si="18"/>
        <v>no</v>
      </c>
      <c r="Z230" s="28" t="str">
        <f t="shared" si="18"/>
        <v>no</v>
      </c>
      <c r="AA230" s="28" t="str">
        <f t="shared" si="18"/>
        <v>no</v>
      </c>
      <c r="AB230" s="28" t="str">
        <f t="shared" si="18"/>
        <v>no</v>
      </c>
      <c r="AC230" s="28" t="str">
        <f t="shared" si="18"/>
        <v>no</v>
      </c>
      <c r="AD230" s="28" t="str">
        <f t="shared" si="18"/>
        <v>no</v>
      </c>
      <c r="AE230" s="28" t="str">
        <f t="shared" si="18"/>
        <v>no</v>
      </c>
      <c r="AF230" s="28" t="str">
        <f t="shared" si="18"/>
        <v>no</v>
      </c>
      <c r="AG230" s="28" t="str">
        <f>IF($O64=AG$181,$P64,"no")</f>
        <v>no</v>
      </c>
    </row>
    <row r="231" spans="1:33" ht="12.75">
      <c r="A231" s="55"/>
      <c r="B231">
        <v>50</v>
      </c>
      <c r="L231" s="28" t="s">
        <v>97</v>
      </c>
      <c r="M231" s="28" t="str">
        <f t="shared" si="18"/>
        <v>no</v>
      </c>
      <c r="N231" s="28" t="str">
        <f t="shared" si="18"/>
        <v>no</v>
      </c>
      <c r="O231" s="28" t="str">
        <f t="shared" si="18"/>
        <v>no</v>
      </c>
      <c r="P231" s="28" t="str">
        <f t="shared" si="18"/>
        <v>no</v>
      </c>
      <c r="Q231" s="28" t="str">
        <f t="shared" si="18"/>
        <v>no</v>
      </c>
      <c r="R231" s="28" t="str">
        <f t="shared" si="18"/>
        <v>no</v>
      </c>
      <c r="S231" s="28" t="str">
        <f t="shared" si="18"/>
        <v>no</v>
      </c>
      <c r="T231" s="28" t="str">
        <f t="shared" si="18"/>
        <v>no</v>
      </c>
      <c r="U231" s="28" t="str">
        <f t="shared" si="18"/>
        <v>no</v>
      </c>
      <c r="V231" s="28" t="str">
        <f t="shared" si="18"/>
        <v>no</v>
      </c>
      <c r="W231" s="28" t="str">
        <f t="shared" si="18"/>
        <v>no</v>
      </c>
      <c r="X231" s="28" t="str">
        <f t="shared" si="18"/>
        <v>CGA</v>
      </c>
      <c r="Y231" s="28" t="str">
        <f t="shared" si="18"/>
        <v>no</v>
      </c>
      <c r="Z231" s="28" t="str">
        <f t="shared" si="18"/>
        <v>no</v>
      </c>
      <c r="AA231" s="28" t="str">
        <f t="shared" si="18"/>
        <v>no</v>
      </c>
      <c r="AB231" s="28" t="str">
        <f t="shared" si="18"/>
        <v>no</v>
      </c>
      <c r="AC231" s="28" t="str">
        <f t="shared" si="18"/>
        <v>no</v>
      </c>
      <c r="AD231" s="28" t="str">
        <f t="shared" si="18"/>
        <v>no</v>
      </c>
      <c r="AE231" s="28" t="str">
        <f t="shared" si="18"/>
        <v>no</v>
      </c>
      <c r="AF231" s="28" t="str">
        <f t="shared" si="18"/>
        <v>no</v>
      </c>
      <c r="AG231" s="28" t="str">
        <f aca="true" t="shared" si="19" ref="AG231:AG249">IF($O65=AG$181,$P65,"no")</f>
        <v>no</v>
      </c>
    </row>
    <row r="232" spans="1:33" ht="12.75">
      <c r="A232" s="55"/>
      <c r="B232">
        <v>51</v>
      </c>
      <c r="L232" s="28" t="s">
        <v>97</v>
      </c>
      <c r="M232" s="28" t="str">
        <f t="shared" si="18"/>
        <v>no</v>
      </c>
      <c r="N232" s="28" t="str">
        <f t="shared" si="18"/>
        <v>no</v>
      </c>
      <c r="O232" s="28" t="str">
        <f t="shared" si="18"/>
        <v>no</v>
      </c>
      <c r="P232" s="28" t="str">
        <f t="shared" si="18"/>
        <v>no</v>
      </c>
      <c r="Q232" s="28" t="str">
        <f t="shared" si="18"/>
        <v>no</v>
      </c>
      <c r="R232" s="28" t="str">
        <f t="shared" si="18"/>
        <v>no</v>
      </c>
      <c r="S232" s="28" t="str">
        <f t="shared" si="18"/>
        <v>no</v>
      </c>
      <c r="T232" s="28" t="str">
        <f t="shared" si="18"/>
        <v>no</v>
      </c>
      <c r="U232" s="28" t="str">
        <f t="shared" si="18"/>
        <v>no</v>
      </c>
      <c r="V232" s="28" t="str">
        <f t="shared" si="18"/>
        <v>no</v>
      </c>
      <c r="W232" s="28" t="str">
        <f t="shared" si="18"/>
        <v>no</v>
      </c>
      <c r="X232" s="28" t="str">
        <f t="shared" si="18"/>
        <v>no</v>
      </c>
      <c r="Y232" s="28" t="str">
        <f t="shared" si="18"/>
        <v>no</v>
      </c>
      <c r="Z232" s="28" t="str">
        <f t="shared" si="18"/>
        <v>no</v>
      </c>
      <c r="AA232" s="28" t="str">
        <f t="shared" si="18"/>
        <v>no</v>
      </c>
      <c r="AB232" s="28" t="str">
        <f t="shared" si="18"/>
        <v>no</v>
      </c>
      <c r="AC232" s="28" t="str">
        <f t="shared" si="18"/>
        <v>no</v>
      </c>
      <c r="AD232" s="28" t="str">
        <f t="shared" si="18"/>
        <v>no</v>
      </c>
      <c r="AE232" s="28" t="str">
        <f t="shared" si="18"/>
        <v>no</v>
      </c>
      <c r="AF232" s="28" t="str">
        <f t="shared" si="18"/>
        <v>no</v>
      </c>
      <c r="AG232" s="28" t="str">
        <f t="shared" si="19"/>
        <v>no</v>
      </c>
    </row>
    <row r="233" spans="1:33" ht="12.75">
      <c r="A233" s="55"/>
      <c r="B233">
        <v>52</v>
      </c>
      <c r="L233" s="28" t="s">
        <v>97</v>
      </c>
      <c r="M233" s="28" t="str">
        <f t="shared" si="18"/>
        <v>no</v>
      </c>
      <c r="N233" s="28" t="str">
        <f t="shared" si="18"/>
        <v>no</v>
      </c>
      <c r="O233" s="28" t="str">
        <f t="shared" si="18"/>
        <v>no</v>
      </c>
      <c r="P233" s="28" t="str">
        <f t="shared" si="18"/>
        <v>no</v>
      </c>
      <c r="Q233" s="28" t="str">
        <f t="shared" si="18"/>
        <v>no</v>
      </c>
      <c r="R233" s="28" t="str">
        <f t="shared" si="18"/>
        <v>no</v>
      </c>
      <c r="S233" s="28" t="str">
        <f t="shared" si="18"/>
        <v>no</v>
      </c>
      <c r="T233" s="28" t="str">
        <f t="shared" si="18"/>
        <v>no</v>
      </c>
      <c r="U233" s="28" t="str">
        <f t="shared" si="18"/>
        <v>no</v>
      </c>
      <c r="V233" s="28" t="str">
        <f t="shared" si="18"/>
        <v>CGC</v>
      </c>
      <c r="W233" s="28" t="str">
        <f t="shared" si="18"/>
        <v>no</v>
      </c>
      <c r="X233" s="28" t="str">
        <f t="shared" si="18"/>
        <v>no</v>
      </c>
      <c r="Y233" s="28" t="str">
        <f t="shared" si="18"/>
        <v>no</v>
      </c>
      <c r="Z233" s="28" t="str">
        <f t="shared" si="18"/>
        <v>no</v>
      </c>
      <c r="AA233" s="28" t="str">
        <f t="shared" si="18"/>
        <v>no</v>
      </c>
      <c r="AB233" s="28" t="str">
        <f t="shared" si="18"/>
        <v>no</v>
      </c>
      <c r="AC233" s="28" t="str">
        <f t="shared" si="18"/>
        <v>no</v>
      </c>
      <c r="AD233" s="28" t="str">
        <f t="shared" si="18"/>
        <v>no</v>
      </c>
      <c r="AE233" s="28" t="str">
        <f t="shared" si="18"/>
        <v>no</v>
      </c>
      <c r="AF233" s="28" t="str">
        <f t="shared" si="18"/>
        <v>no</v>
      </c>
      <c r="AG233" s="28" t="str">
        <f t="shared" si="19"/>
        <v>no</v>
      </c>
    </row>
    <row r="234" spans="1:33" ht="12.75">
      <c r="A234" s="55">
        <v>53</v>
      </c>
      <c r="L234" s="28" t="s">
        <v>97</v>
      </c>
      <c r="M234" s="28" t="str">
        <f t="shared" si="18"/>
        <v>no</v>
      </c>
      <c r="N234" s="28" t="str">
        <f t="shared" si="18"/>
        <v>no</v>
      </c>
      <c r="O234" s="28" t="str">
        <f t="shared" si="18"/>
        <v>no</v>
      </c>
      <c r="P234" s="28" t="str">
        <f t="shared" si="18"/>
        <v>no</v>
      </c>
      <c r="Q234" s="28" t="str">
        <f t="shared" si="18"/>
        <v>no</v>
      </c>
      <c r="R234" s="28" t="str">
        <f t="shared" si="18"/>
        <v>no</v>
      </c>
      <c r="S234" s="28" t="str">
        <f t="shared" si="18"/>
        <v>no</v>
      </c>
      <c r="T234" s="28" t="str">
        <f t="shared" si="18"/>
        <v>no</v>
      </c>
      <c r="U234" s="28" t="str">
        <f t="shared" si="18"/>
        <v>no</v>
      </c>
      <c r="V234" s="28" t="str">
        <f t="shared" si="18"/>
        <v>no</v>
      </c>
      <c r="W234" s="28" t="str">
        <f t="shared" si="18"/>
        <v>no</v>
      </c>
      <c r="X234" s="28" t="str">
        <f t="shared" si="18"/>
        <v>no</v>
      </c>
      <c r="Y234" s="28" t="str">
        <f t="shared" si="18"/>
        <v>no</v>
      </c>
      <c r="Z234" s="28" t="str">
        <f t="shared" si="18"/>
        <v>no</v>
      </c>
      <c r="AA234" s="28" t="str">
        <f t="shared" si="18"/>
        <v>no</v>
      </c>
      <c r="AB234" s="28" t="str">
        <f t="shared" si="18"/>
        <v>no</v>
      </c>
      <c r="AC234" s="28" t="str">
        <f t="shared" si="18"/>
        <v>no</v>
      </c>
      <c r="AD234" s="28" t="str">
        <f t="shared" si="18"/>
        <v>no</v>
      </c>
      <c r="AE234" s="28" t="str">
        <f t="shared" si="18"/>
        <v>no</v>
      </c>
      <c r="AF234" s="28" t="str">
        <f t="shared" si="18"/>
        <v>no</v>
      </c>
      <c r="AG234" s="28" t="str">
        <f t="shared" si="19"/>
        <v>no</v>
      </c>
    </row>
    <row r="235" spans="1:33" ht="12.75">
      <c r="A235" s="55"/>
      <c r="B235">
        <v>54</v>
      </c>
      <c r="L235" s="28" t="s">
        <v>97</v>
      </c>
      <c r="M235" s="28" t="str">
        <f t="shared" si="18"/>
        <v>no</v>
      </c>
      <c r="N235" s="28" t="str">
        <f t="shared" si="18"/>
        <v>no</v>
      </c>
      <c r="O235" s="28" t="str">
        <f t="shared" si="18"/>
        <v>no</v>
      </c>
      <c r="P235" s="28" t="str">
        <f t="shared" si="18"/>
        <v>no</v>
      </c>
      <c r="Q235" s="28" t="str">
        <f t="shared" si="18"/>
        <v>no</v>
      </c>
      <c r="R235" s="28" t="str">
        <f t="shared" si="18"/>
        <v>no</v>
      </c>
      <c r="S235" s="28" t="str">
        <f t="shared" si="18"/>
        <v>no</v>
      </c>
      <c r="T235" s="28" t="str">
        <f t="shared" si="18"/>
        <v>no</v>
      </c>
      <c r="U235" s="28" t="str">
        <f t="shared" si="18"/>
        <v>no</v>
      </c>
      <c r="V235" s="28" t="str">
        <f t="shared" si="18"/>
        <v>no</v>
      </c>
      <c r="W235" s="28" t="str">
        <f t="shared" si="18"/>
        <v>CGG</v>
      </c>
      <c r="X235" s="28" t="str">
        <f t="shared" si="18"/>
        <v>no</v>
      </c>
      <c r="Y235" s="28" t="str">
        <f t="shared" si="18"/>
        <v>no</v>
      </c>
      <c r="Z235" s="28" t="str">
        <f t="shared" si="18"/>
        <v>no</v>
      </c>
      <c r="AA235" s="28" t="str">
        <f t="shared" si="18"/>
        <v>no</v>
      </c>
      <c r="AB235" s="28" t="str">
        <f t="shared" si="18"/>
        <v>no</v>
      </c>
      <c r="AC235" s="28" t="str">
        <f t="shared" si="18"/>
        <v>no</v>
      </c>
      <c r="AD235" s="28" t="str">
        <f t="shared" si="18"/>
        <v>no</v>
      </c>
      <c r="AE235" s="28" t="str">
        <f t="shared" si="18"/>
        <v>no</v>
      </c>
      <c r="AF235" s="28" t="str">
        <f t="shared" si="18"/>
        <v>no</v>
      </c>
      <c r="AG235" s="28" t="str">
        <f t="shared" si="19"/>
        <v>no</v>
      </c>
    </row>
    <row r="236" spans="1:33" ht="12.75">
      <c r="A236" s="55"/>
      <c r="B236">
        <v>55</v>
      </c>
      <c r="L236" s="28" t="s">
        <v>97</v>
      </c>
      <c r="M236" s="28" t="str">
        <f t="shared" si="18"/>
        <v>no</v>
      </c>
      <c r="N236" s="28" t="str">
        <f t="shared" si="18"/>
        <v>no</v>
      </c>
      <c r="O236" s="28" t="str">
        <f t="shared" si="18"/>
        <v>no</v>
      </c>
      <c r="P236" s="28" t="str">
        <f t="shared" si="18"/>
        <v>no</v>
      </c>
      <c r="Q236" s="28" t="str">
        <f t="shared" si="18"/>
        <v>no</v>
      </c>
      <c r="R236" s="28" t="str">
        <f t="shared" si="18"/>
        <v>no</v>
      </c>
      <c r="S236" s="28" t="str">
        <f t="shared" si="18"/>
        <v>no</v>
      </c>
      <c r="T236" s="28" t="str">
        <f t="shared" si="18"/>
        <v>no</v>
      </c>
      <c r="U236" s="28" t="str">
        <f t="shared" si="18"/>
        <v>no</v>
      </c>
      <c r="V236" s="28" t="str">
        <f t="shared" si="18"/>
        <v>no</v>
      </c>
      <c r="W236" s="28" t="str">
        <f t="shared" si="18"/>
        <v>no</v>
      </c>
      <c r="X236" s="28" t="str">
        <f t="shared" si="18"/>
        <v>no</v>
      </c>
      <c r="Y236" s="28" t="str">
        <f t="shared" si="18"/>
        <v>no</v>
      </c>
      <c r="Z236" s="28" t="str">
        <f t="shared" si="18"/>
        <v>no</v>
      </c>
      <c r="AA236" s="28" t="str">
        <f t="shared" si="18"/>
        <v>no</v>
      </c>
      <c r="AB236" s="28" t="str">
        <f t="shared" si="18"/>
        <v>no</v>
      </c>
      <c r="AC236" s="28" t="str">
        <f t="shared" si="18"/>
        <v>no</v>
      </c>
      <c r="AD236" s="28" t="str">
        <f t="shared" si="18"/>
        <v>no</v>
      </c>
      <c r="AE236" s="28" t="str">
        <f t="shared" si="18"/>
        <v>no</v>
      </c>
      <c r="AF236" s="28" t="str">
        <f t="shared" si="18"/>
        <v>no</v>
      </c>
      <c r="AG236" s="28" t="str">
        <f t="shared" si="19"/>
        <v>no</v>
      </c>
    </row>
    <row r="237" spans="1:33" ht="12.75">
      <c r="A237" s="55"/>
      <c r="B237">
        <v>56</v>
      </c>
      <c r="L237" s="28" t="s">
        <v>97</v>
      </c>
      <c r="M237" s="28" t="str">
        <f t="shared" si="18"/>
        <v>no</v>
      </c>
      <c r="N237" s="28" t="str">
        <f t="shared" si="18"/>
        <v>no</v>
      </c>
      <c r="O237" s="28" t="str">
        <f t="shared" si="18"/>
        <v>no</v>
      </c>
      <c r="P237" s="28" t="str">
        <f t="shared" si="18"/>
        <v>no</v>
      </c>
      <c r="Q237" s="28" t="str">
        <f t="shared" si="18"/>
        <v>no</v>
      </c>
      <c r="R237" s="28" t="str">
        <f t="shared" si="18"/>
        <v>no</v>
      </c>
      <c r="S237" s="28" t="str">
        <f t="shared" si="18"/>
        <v>no</v>
      </c>
      <c r="T237" s="28" t="str">
        <f t="shared" si="18"/>
        <v>no</v>
      </c>
      <c r="U237" s="28" t="str">
        <f t="shared" si="18"/>
        <v>CGU</v>
      </c>
      <c r="V237" s="28" t="str">
        <f t="shared" si="18"/>
        <v>no</v>
      </c>
      <c r="W237" s="28" t="str">
        <f t="shared" si="18"/>
        <v>no</v>
      </c>
      <c r="X237" s="28" t="str">
        <f t="shared" si="18"/>
        <v>no</v>
      </c>
      <c r="Y237" s="28" t="str">
        <f t="shared" si="18"/>
        <v>no</v>
      </c>
      <c r="Z237" s="28" t="str">
        <f t="shared" si="18"/>
        <v>no</v>
      </c>
      <c r="AA237" s="28" t="str">
        <f t="shared" si="18"/>
        <v>no</v>
      </c>
      <c r="AB237" s="28" t="str">
        <f t="shared" si="18"/>
        <v>no</v>
      </c>
      <c r="AC237" s="28" t="str">
        <f t="shared" si="18"/>
        <v>no</v>
      </c>
      <c r="AD237" s="28" t="str">
        <f t="shared" si="18"/>
        <v>no</v>
      </c>
      <c r="AE237" s="28" t="str">
        <f t="shared" si="18"/>
        <v>no</v>
      </c>
      <c r="AF237" s="28" t="str">
        <f t="shared" si="18"/>
        <v>no</v>
      </c>
      <c r="AG237" s="28" t="str">
        <f t="shared" si="19"/>
        <v>no</v>
      </c>
    </row>
    <row r="238" spans="1:33" ht="12.75">
      <c r="A238" s="55"/>
      <c r="B238">
        <v>57</v>
      </c>
      <c r="L238" s="28" t="s">
        <v>97</v>
      </c>
      <c r="M238" s="28" t="str">
        <f t="shared" si="18"/>
        <v>no</v>
      </c>
      <c r="N238" s="28" t="str">
        <f t="shared" si="18"/>
        <v>no</v>
      </c>
      <c r="O238" s="28" t="str">
        <f t="shared" si="18"/>
        <v>no</v>
      </c>
      <c r="P238" s="28" t="str">
        <f t="shared" si="18"/>
        <v>no</v>
      </c>
      <c r="Q238" s="28" t="str">
        <f t="shared" si="18"/>
        <v>no</v>
      </c>
      <c r="R238" s="28" t="str">
        <f t="shared" si="18"/>
        <v>no</v>
      </c>
      <c r="S238" s="28" t="str">
        <f t="shared" si="18"/>
        <v>no</v>
      </c>
      <c r="T238" s="28" t="str">
        <f t="shared" si="18"/>
        <v>no</v>
      </c>
      <c r="U238" s="28" t="str">
        <f t="shared" si="18"/>
        <v>no</v>
      </c>
      <c r="V238" s="28" t="str">
        <f t="shared" si="18"/>
        <v>no</v>
      </c>
      <c r="W238" s="28" t="str">
        <f t="shared" si="18"/>
        <v>no</v>
      </c>
      <c r="X238" s="28" t="str">
        <f t="shared" si="18"/>
        <v>no</v>
      </c>
      <c r="Y238" s="28" t="str">
        <f t="shared" si="18"/>
        <v>no</v>
      </c>
      <c r="Z238" s="28" t="str">
        <f t="shared" si="18"/>
        <v>no</v>
      </c>
      <c r="AA238" s="28" t="str">
        <f t="shared" si="18"/>
        <v>no</v>
      </c>
      <c r="AB238" s="28" t="str">
        <f t="shared" si="18"/>
        <v>no</v>
      </c>
      <c r="AC238" s="28" t="str">
        <f t="shared" si="18"/>
        <v>no</v>
      </c>
      <c r="AD238" s="28" t="str">
        <f t="shared" si="18"/>
        <v>no</v>
      </c>
      <c r="AE238" s="28" t="str">
        <f t="shared" si="18"/>
        <v>no</v>
      </c>
      <c r="AF238" s="28" t="str">
        <f t="shared" si="18"/>
        <v>no</v>
      </c>
      <c r="AG238" s="28" t="str">
        <f t="shared" si="19"/>
        <v>no</v>
      </c>
    </row>
    <row r="239" spans="1:33" ht="12.75">
      <c r="A239" s="55"/>
      <c r="B239">
        <v>58</v>
      </c>
      <c r="L239" s="28" t="s">
        <v>97</v>
      </c>
      <c r="M239" s="28" t="str">
        <f t="shared" si="18"/>
        <v>no</v>
      </c>
      <c r="N239" s="28" t="str">
        <f t="shared" si="18"/>
        <v>no</v>
      </c>
      <c r="O239" s="28" t="str">
        <f t="shared" si="18"/>
        <v>no</v>
      </c>
      <c r="P239" s="28" t="str">
        <f t="shared" si="18"/>
        <v>no</v>
      </c>
      <c r="Q239" s="28" t="str">
        <f t="shared" si="18"/>
        <v>no</v>
      </c>
      <c r="R239" s="28" t="str">
        <f t="shared" si="18"/>
        <v>no</v>
      </c>
      <c r="S239" s="28" t="str">
        <f t="shared" si="18"/>
        <v>no</v>
      </c>
      <c r="T239" s="28" t="str">
        <f t="shared" si="18"/>
        <v>CUA</v>
      </c>
      <c r="U239" s="28" t="str">
        <f t="shared" si="18"/>
        <v>no</v>
      </c>
      <c r="V239" s="28" t="str">
        <f t="shared" si="18"/>
        <v>no</v>
      </c>
      <c r="W239" s="28" t="str">
        <f t="shared" si="18"/>
        <v>no</v>
      </c>
      <c r="X239" s="28" t="str">
        <f t="shared" si="18"/>
        <v>no</v>
      </c>
      <c r="Y239" s="28" t="str">
        <f t="shared" si="18"/>
        <v>no</v>
      </c>
      <c r="Z239" s="28" t="str">
        <f t="shared" si="18"/>
        <v>no</v>
      </c>
      <c r="AA239" s="28" t="str">
        <f t="shared" si="18"/>
        <v>no</v>
      </c>
      <c r="AB239" s="28" t="str">
        <f t="shared" si="18"/>
        <v>no</v>
      </c>
      <c r="AC239" s="28" t="str">
        <f t="shared" si="18"/>
        <v>no</v>
      </c>
      <c r="AD239" s="28" t="str">
        <f t="shared" si="18"/>
        <v>no</v>
      </c>
      <c r="AE239" s="28" t="str">
        <f t="shared" si="18"/>
        <v>no</v>
      </c>
      <c r="AF239" s="28" t="str">
        <f t="shared" si="18"/>
        <v>no</v>
      </c>
      <c r="AG239" s="28" t="str">
        <f t="shared" si="19"/>
        <v>no</v>
      </c>
    </row>
    <row r="240" spans="1:33" ht="12.75">
      <c r="A240" s="55">
        <v>59</v>
      </c>
      <c r="L240" s="28" t="s">
        <v>97</v>
      </c>
      <c r="M240" s="28" t="str">
        <f t="shared" si="18"/>
        <v>no</v>
      </c>
      <c r="N240" s="28" t="str">
        <f t="shared" si="18"/>
        <v>no</v>
      </c>
      <c r="O240" s="28" t="str">
        <f t="shared" si="18"/>
        <v>no</v>
      </c>
      <c r="P240" s="28" t="str">
        <f t="shared" si="18"/>
        <v>no</v>
      </c>
      <c r="Q240" s="28" t="str">
        <f t="shared" si="18"/>
        <v>no</v>
      </c>
      <c r="R240" s="28" t="str">
        <f t="shared" si="18"/>
        <v>no</v>
      </c>
      <c r="S240" s="28" t="str">
        <f t="shared" si="18"/>
        <v>no</v>
      </c>
      <c r="T240" s="28" t="str">
        <f t="shared" si="18"/>
        <v>no</v>
      </c>
      <c r="U240" s="28" t="str">
        <f t="shared" si="18"/>
        <v>no</v>
      </c>
      <c r="V240" s="28" t="str">
        <f t="shared" si="18"/>
        <v>no</v>
      </c>
      <c r="W240" s="28" t="str">
        <f t="shared" si="18"/>
        <v>no</v>
      </c>
      <c r="X240" s="28" t="str">
        <f t="shared" si="18"/>
        <v>no</v>
      </c>
      <c r="Y240" s="28" t="str">
        <f t="shared" si="18"/>
        <v>no</v>
      </c>
      <c r="Z240" s="28" t="str">
        <f t="shared" si="18"/>
        <v>no</v>
      </c>
      <c r="AA240" s="28" t="str">
        <f t="shared" si="18"/>
        <v>no</v>
      </c>
      <c r="AB240" s="28" t="str">
        <f t="shared" si="18"/>
        <v>no</v>
      </c>
      <c r="AC240" s="28" t="str">
        <f t="shared" si="18"/>
        <v>no</v>
      </c>
      <c r="AD240" s="28" t="str">
        <f t="shared" si="18"/>
        <v>no</v>
      </c>
      <c r="AE240" s="28" t="str">
        <f t="shared" si="18"/>
        <v>no</v>
      </c>
      <c r="AF240" s="28" t="str">
        <f t="shared" si="18"/>
        <v>no</v>
      </c>
      <c r="AG240" s="28" t="str">
        <f t="shared" si="19"/>
        <v>no</v>
      </c>
    </row>
    <row r="241" spans="1:33" ht="12.75">
      <c r="A241" s="55"/>
      <c r="B241">
        <v>60</v>
      </c>
      <c r="L241" s="28" t="s">
        <v>97</v>
      </c>
      <c r="M241" s="28" t="str">
        <f t="shared" si="18"/>
        <v>no</v>
      </c>
      <c r="N241" s="28" t="str">
        <f t="shared" si="18"/>
        <v>no</v>
      </c>
      <c r="O241" s="28" t="str">
        <f t="shared" si="18"/>
        <v>no</v>
      </c>
      <c r="P241" s="28" t="str">
        <f t="shared" si="18"/>
        <v>no</v>
      </c>
      <c r="Q241" s="28" t="str">
        <f t="shared" si="18"/>
        <v>no</v>
      </c>
      <c r="R241" s="28" t="str">
        <f t="shared" si="18"/>
        <v>CUC</v>
      </c>
      <c r="S241" s="28" t="str">
        <f t="shared" si="18"/>
        <v>no</v>
      </c>
      <c r="T241" s="28" t="str">
        <f t="shared" si="18"/>
        <v>no</v>
      </c>
      <c r="U241" s="28" t="str">
        <f t="shared" si="18"/>
        <v>no</v>
      </c>
      <c r="V241" s="28" t="str">
        <f t="shared" si="18"/>
        <v>no</v>
      </c>
      <c r="W241" s="28" t="str">
        <f t="shared" si="18"/>
        <v>no</v>
      </c>
      <c r="X241" s="28" t="str">
        <f t="shared" si="18"/>
        <v>no</v>
      </c>
      <c r="Y241" s="28" t="str">
        <f t="shared" si="18"/>
        <v>no</v>
      </c>
      <c r="Z241" s="28" t="str">
        <f t="shared" si="18"/>
        <v>no</v>
      </c>
      <c r="AA241" s="28" t="str">
        <f t="shared" si="18"/>
        <v>no</v>
      </c>
      <c r="AB241" s="28" t="str">
        <f t="shared" si="18"/>
        <v>no</v>
      </c>
      <c r="AC241" s="28" t="str">
        <f t="shared" si="18"/>
        <v>no</v>
      </c>
      <c r="AD241" s="28" t="str">
        <f t="shared" si="18"/>
        <v>no</v>
      </c>
      <c r="AE241" s="28" t="str">
        <f t="shared" si="18"/>
        <v>no</v>
      </c>
      <c r="AF241" s="28" t="str">
        <f t="shared" si="18"/>
        <v>no</v>
      </c>
      <c r="AG241" s="28" t="str">
        <f t="shared" si="19"/>
        <v>no</v>
      </c>
    </row>
    <row r="242" spans="1:33" ht="12.75">
      <c r="A242" s="55">
        <v>61</v>
      </c>
      <c r="L242" s="28" t="s">
        <v>97</v>
      </c>
      <c r="M242" s="28" t="str">
        <f t="shared" si="18"/>
        <v>no</v>
      </c>
      <c r="N242" s="28" t="str">
        <f t="shared" si="18"/>
        <v>no</v>
      </c>
      <c r="O242" s="28" t="str">
        <f t="shared" si="18"/>
        <v>no</v>
      </c>
      <c r="P242" s="28" t="str">
        <f t="shared" si="18"/>
        <v>no</v>
      </c>
      <c r="Q242" s="28" t="str">
        <f t="shared" si="18"/>
        <v>no</v>
      </c>
      <c r="R242" s="28" t="str">
        <f t="shared" si="18"/>
        <v>no</v>
      </c>
      <c r="S242" s="28" t="str">
        <f t="shared" si="18"/>
        <v>no</v>
      </c>
      <c r="T242" s="28" t="str">
        <f t="shared" si="18"/>
        <v>no</v>
      </c>
      <c r="U242" s="28" t="str">
        <f t="shared" si="18"/>
        <v>no</v>
      </c>
      <c r="V242" s="28" t="str">
        <f t="shared" si="18"/>
        <v>no</v>
      </c>
      <c r="W242" s="28" t="str">
        <f t="shared" si="18"/>
        <v>no</v>
      </c>
      <c r="X242" s="28" t="str">
        <f t="shared" si="18"/>
        <v>no</v>
      </c>
      <c r="Y242" s="28" t="str">
        <f t="shared" si="18"/>
        <v>no</v>
      </c>
      <c r="Z242" s="28" t="str">
        <f t="shared" si="18"/>
        <v>no</v>
      </c>
      <c r="AA242" s="28" t="str">
        <f t="shared" si="18"/>
        <v>no</v>
      </c>
      <c r="AB242" s="28" t="str">
        <f aca="true" t="shared" si="20" ref="M242:AF249">IF($O76=AB$181,$P76,"no")</f>
        <v>no</v>
      </c>
      <c r="AC242" s="28" t="str">
        <f t="shared" si="20"/>
        <v>no</v>
      </c>
      <c r="AD242" s="28" t="str">
        <f t="shared" si="20"/>
        <v>no</v>
      </c>
      <c r="AE242" s="28" t="str">
        <f t="shared" si="20"/>
        <v>no</v>
      </c>
      <c r="AF242" s="28" t="str">
        <f t="shared" si="20"/>
        <v>no</v>
      </c>
      <c r="AG242" s="28" t="str">
        <f t="shared" si="19"/>
        <v>no</v>
      </c>
    </row>
    <row r="243" spans="1:33" ht="12.75">
      <c r="A243" s="55"/>
      <c r="B243">
        <v>62</v>
      </c>
      <c r="L243" s="28" t="s">
        <v>97</v>
      </c>
      <c r="M243" s="28" t="str">
        <f t="shared" si="20"/>
        <v>no</v>
      </c>
      <c r="N243" s="28" t="str">
        <f t="shared" si="20"/>
        <v>no</v>
      </c>
      <c r="O243" s="28" t="str">
        <f t="shared" si="20"/>
        <v>no</v>
      </c>
      <c r="P243" s="28" t="str">
        <f t="shared" si="20"/>
        <v>no</v>
      </c>
      <c r="Q243" s="28" t="str">
        <f t="shared" si="20"/>
        <v>no</v>
      </c>
      <c r="R243" s="28" t="str">
        <f t="shared" si="20"/>
        <v>no</v>
      </c>
      <c r="S243" s="28" t="str">
        <f t="shared" si="20"/>
        <v>CUG</v>
      </c>
      <c r="T243" s="28" t="str">
        <f t="shared" si="20"/>
        <v>no</v>
      </c>
      <c r="U243" s="28" t="str">
        <f t="shared" si="20"/>
        <v>no</v>
      </c>
      <c r="V243" s="28" t="str">
        <f t="shared" si="20"/>
        <v>no</v>
      </c>
      <c r="W243" s="28" t="str">
        <f t="shared" si="20"/>
        <v>no</v>
      </c>
      <c r="X243" s="28" t="str">
        <f t="shared" si="20"/>
        <v>no</v>
      </c>
      <c r="Y243" s="28" t="str">
        <f t="shared" si="20"/>
        <v>no</v>
      </c>
      <c r="Z243" s="28" t="str">
        <f t="shared" si="20"/>
        <v>no</v>
      </c>
      <c r="AA243" s="28" t="str">
        <f t="shared" si="20"/>
        <v>no</v>
      </c>
      <c r="AB243" s="28" t="str">
        <f t="shared" si="20"/>
        <v>no</v>
      </c>
      <c r="AC243" s="28" t="str">
        <f t="shared" si="20"/>
        <v>no</v>
      </c>
      <c r="AD243" s="28" t="str">
        <f t="shared" si="20"/>
        <v>no</v>
      </c>
      <c r="AE243" s="28" t="str">
        <f t="shared" si="20"/>
        <v>no</v>
      </c>
      <c r="AF243" s="28" t="str">
        <f t="shared" si="20"/>
        <v>no</v>
      </c>
      <c r="AG243" s="28" t="str">
        <f t="shared" si="19"/>
        <v>no</v>
      </c>
    </row>
    <row r="244" spans="1:33" ht="12.75">
      <c r="A244" s="55"/>
      <c r="B244">
        <v>63</v>
      </c>
      <c r="L244" s="28" t="s">
        <v>97</v>
      </c>
      <c r="M244" s="28" t="str">
        <f t="shared" si="20"/>
        <v>no</v>
      </c>
      <c r="N244" s="28" t="str">
        <f t="shared" si="20"/>
        <v>no</v>
      </c>
      <c r="O244" s="28" t="str">
        <f t="shared" si="20"/>
        <v>no</v>
      </c>
      <c r="P244" s="28" t="str">
        <f t="shared" si="20"/>
        <v>no</v>
      </c>
      <c r="Q244" s="28" t="str">
        <f t="shared" si="20"/>
        <v>no</v>
      </c>
      <c r="R244" s="28" t="str">
        <f t="shared" si="20"/>
        <v>no</v>
      </c>
      <c r="S244" s="28" t="str">
        <f t="shared" si="20"/>
        <v>no</v>
      </c>
      <c r="T244" s="28" t="str">
        <f t="shared" si="20"/>
        <v>no</v>
      </c>
      <c r="U244" s="28" t="str">
        <f t="shared" si="20"/>
        <v>no</v>
      </c>
      <c r="V244" s="28" t="str">
        <f t="shared" si="20"/>
        <v>no</v>
      </c>
      <c r="W244" s="28" t="str">
        <f t="shared" si="20"/>
        <v>no</v>
      </c>
      <c r="X244" s="28" t="str">
        <f t="shared" si="20"/>
        <v>no</v>
      </c>
      <c r="Y244" s="28" t="str">
        <f t="shared" si="20"/>
        <v>no</v>
      </c>
      <c r="Z244" s="28" t="str">
        <f t="shared" si="20"/>
        <v>no</v>
      </c>
      <c r="AA244" s="28" t="str">
        <f t="shared" si="20"/>
        <v>no</v>
      </c>
      <c r="AB244" s="28" t="str">
        <f t="shared" si="20"/>
        <v>no</v>
      </c>
      <c r="AC244" s="28" t="str">
        <f t="shared" si="20"/>
        <v>no</v>
      </c>
      <c r="AD244" s="28" t="str">
        <f t="shared" si="20"/>
        <v>no</v>
      </c>
      <c r="AE244" s="28" t="str">
        <f t="shared" si="20"/>
        <v>no</v>
      </c>
      <c r="AF244" s="28" t="str">
        <f t="shared" si="20"/>
        <v>no</v>
      </c>
      <c r="AG244" s="28" t="str">
        <f t="shared" si="19"/>
        <v>no</v>
      </c>
    </row>
    <row r="245" spans="1:33" ht="12.75">
      <c r="A245" s="55">
        <v>0</v>
      </c>
      <c r="L245" s="28" t="s">
        <v>97</v>
      </c>
      <c r="M245" s="28" t="str">
        <f t="shared" si="20"/>
        <v>no</v>
      </c>
      <c r="N245" s="28" t="str">
        <f t="shared" si="20"/>
        <v>no</v>
      </c>
      <c r="O245" s="28" t="str">
        <f t="shared" si="20"/>
        <v>no</v>
      </c>
      <c r="P245" s="28" t="str">
        <f t="shared" si="20"/>
        <v>no</v>
      </c>
      <c r="Q245" s="28" t="str">
        <f t="shared" si="20"/>
        <v>CUU</v>
      </c>
      <c r="R245" s="28" t="str">
        <f t="shared" si="20"/>
        <v>no</v>
      </c>
      <c r="S245" s="28" t="str">
        <f t="shared" si="20"/>
        <v>no</v>
      </c>
      <c r="T245" s="28" t="str">
        <f t="shared" si="20"/>
        <v>no</v>
      </c>
      <c r="U245" s="28" t="str">
        <f t="shared" si="20"/>
        <v>no</v>
      </c>
      <c r="V245" s="28" t="str">
        <f t="shared" si="20"/>
        <v>no</v>
      </c>
      <c r="W245" s="28" t="str">
        <f t="shared" si="20"/>
        <v>no</v>
      </c>
      <c r="X245" s="28" t="str">
        <f t="shared" si="20"/>
        <v>no</v>
      </c>
      <c r="Y245" s="28" t="str">
        <f t="shared" si="20"/>
        <v>no</v>
      </c>
      <c r="Z245" s="28" t="str">
        <f t="shared" si="20"/>
        <v>no</v>
      </c>
      <c r="AA245" s="28" t="str">
        <f t="shared" si="20"/>
        <v>no</v>
      </c>
      <c r="AB245" s="28" t="str">
        <f t="shared" si="20"/>
        <v>no</v>
      </c>
      <c r="AC245" s="28" t="str">
        <f t="shared" si="20"/>
        <v>no</v>
      </c>
      <c r="AD245" s="28" t="str">
        <f t="shared" si="20"/>
        <v>no</v>
      </c>
      <c r="AE245" s="28" t="str">
        <f t="shared" si="20"/>
        <v>no</v>
      </c>
      <c r="AF245" s="28" t="str">
        <f t="shared" si="20"/>
        <v>no</v>
      </c>
      <c r="AG245" s="28" t="str">
        <f t="shared" si="19"/>
        <v>no</v>
      </c>
    </row>
    <row r="246" spans="1:33" ht="12.75">
      <c r="A246" s="11">
        <v>1</v>
      </c>
      <c r="B246" s="70">
        <v>1</v>
      </c>
      <c r="C246" s="12"/>
      <c r="D246" s="12"/>
      <c r="E246" s="12"/>
      <c r="F246" s="12"/>
      <c r="G246" s="12"/>
      <c r="H246" s="12"/>
      <c r="I246" s="12"/>
      <c r="J246" s="13"/>
      <c r="L246" s="28" t="s">
        <v>97</v>
      </c>
      <c r="M246" s="28" t="str">
        <f t="shared" si="20"/>
        <v>no</v>
      </c>
      <c r="N246" s="28" t="str">
        <f t="shared" si="20"/>
        <v>no</v>
      </c>
      <c r="O246" s="28" t="str">
        <f t="shared" si="20"/>
        <v>no</v>
      </c>
      <c r="P246" s="28" t="str">
        <f t="shared" si="20"/>
        <v>no</v>
      </c>
      <c r="Q246" s="28" t="str">
        <f t="shared" si="20"/>
        <v>no</v>
      </c>
      <c r="R246" s="28" t="str">
        <f t="shared" si="20"/>
        <v>no</v>
      </c>
      <c r="S246" s="28" t="str">
        <f t="shared" si="20"/>
        <v>no</v>
      </c>
      <c r="T246" s="28" t="str">
        <f t="shared" si="20"/>
        <v>no</v>
      </c>
      <c r="U246" s="28" t="str">
        <f t="shared" si="20"/>
        <v>no</v>
      </c>
      <c r="V246" s="28" t="str">
        <f t="shared" si="20"/>
        <v>no</v>
      </c>
      <c r="W246" s="28" t="str">
        <f t="shared" si="20"/>
        <v>no</v>
      </c>
      <c r="X246" s="28" t="str">
        <f t="shared" si="20"/>
        <v>no</v>
      </c>
      <c r="Y246" s="28" t="str">
        <f t="shared" si="20"/>
        <v>no</v>
      </c>
      <c r="Z246" s="28" t="str">
        <f t="shared" si="20"/>
        <v>no</v>
      </c>
      <c r="AA246" s="28" t="str">
        <f t="shared" si="20"/>
        <v>no</v>
      </c>
      <c r="AB246" s="28" t="str">
        <f t="shared" si="20"/>
        <v>no</v>
      </c>
      <c r="AC246" s="28" t="str">
        <f t="shared" si="20"/>
        <v>no</v>
      </c>
      <c r="AD246" s="28" t="str">
        <f t="shared" si="20"/>
        <v>no</v>
      </c>
      <c r="AE246" s="28" t="str">
        <f t="shared" si="20"/>
        <v>no</v>
      </c>
      <c r="AF246" s="28" t="str">
        <f t="shared" si="20"/>
        <v>no</v>
      </c>
      <c r="AG246" s="28" t="str">
        <f t="shared" si="19"/>
        <v>no</v>
      </c>
    </row>
    <row r="247" spans="1:33" ht="15.75">
      <c r="A247" s="14">
        <v>1</v>
      </c>
      <c r="B247" s="71">
        <v>2</v>
      </c>
      <c r="C247" s="15"/>
      <c r="D247" s="54" t="s">
        <v>151</v>
      </c>
      <c r="E247" s="15"/>
      <c r="F247" s="15"/>
      <c r="G247" s="53" t="s">
        <v>156</v>
      </c>
      <c r="I247" s="15"/>
      <c r="J247" s="16"/>
      <c r="L247" s="28" t="s">
        <v>97</v>
      </c>
      <c r="M247" s="28" t="str">
        <f t="shared" si="20"/>
        <v>no</v>
      </c>
      <c r="N247" s="28" t="str">
        <f t="shared" si="20"/>
        <v>no</v>
      </c>
      <c r="O247" s="28" t="str">
        <f t="shared" si="20"/>
        <v>no</v>
      </c>
      <c r="P247" s="28" t="str">
        <f t="shared" si="20"/>
        <v>no</v>
      </c>
      <c r="Q247" s="28" t="str">
        <f t="shared" si="20"/>
        <v>no</v>
      </c>
      <c r="R247" s="28" t="str">
        <f t="shared" si="20"/>
        <v>no</v>
      </c>
      <c r="S247" s="28" t="str">
        <f t="shared" si="20"/>
        <v>no</v>
      </c>
      <c r="T247" s="28" t="str">
        <f t="shared" si="20"/>
        <v>no</v>
      </c>
      <c r="U247" s="28" t="str">
        <f t="shared" si="20"/>
        <v>no</v>
      </c>
      <c r="V247" s="28" t="str">
        <f t="shared" si="20"/>
        <v>no</v>
      </c>
      <c r="W247" s="28" t="str">
        <f t="shared" si="20"/>
        <v>no</v>
      </c>
      <c r="X247" s="28" t="str">
        <f t="shared" si="20"/>
        <v>no</v>
      </c>
      <c r="Y247" s="28" t="str">
        <f t="shared" si="20"/>
        <v>no</v>
      </c>
      <c r="Z247" s="28" t="str">
        <f t="shared" si="20"/>
        <v>no</v>
      </c>
      <c r="AA247" s="28" t="str">
        <f t="shared" si="20"/>
        <v>no</v>
      </c>
      <c r="AB247" s="28" t="str">
        <f t="shared" si="20"/>
        <v>no</v>
      </c>
      <c r="AC247" s="28" t="str">
        <f t="shared" si="20"/>
        <v>no</v>
      </c>
      <c r="AD247" s="28" t="str">
        <f t="shared" si="20"/>
        <v>no</v>
      </c>
      <c r="AE247" s="28" t="str">
        <f t="shared" si="20"/>
        <v>no</v>
      </c>
      <c r="AF247" s="28" t="str">
        <f t="shared" si="20"/>
        <v>no</v>
      </c>
      <c r="AG247" s="28" t="str">
        <f t="shared" si="19"/>
        <v>no</v>
      </c>
    </row>
    <row r="248" spans="1:33" ht="12.75">
      <c r="A248" s="14">
        <v>1</v>
      </c>
      <c r="B248" s="71">
        <v>3</v>
      </c>
      <c r="C248" s="15"/>
      <c r="D248" s="15"/>
      <c r="E248" s="15"/>
      <c r="F248" s="15"/>
      <c r="G248" s="15"/>
      <c r="H248" s="15" t="s">
        <v>164</v>
      </c>
      <c r="I248" s="15"/>
      <c r="J248" s="16"/>
      <c r="L248" s="28" t="s">
        <v>97</v>
      </c>
      <c r="M248" s="28" t="str">
        <f t="shared" si="20"/>
        <v>no</v>
      </c>
      <c r="N248" s="28" t="str">
        <f t="shared" si="20"/>
        <v>no</v>
      </c>
      <c r="O248" s="28" t="str">
        <f t="shared" si="20"/>
        <v>no</v>
      </c>
      <c r="P248" s="28" t="str">
        <f t="shared" si="20"/>
        <v>no</v>
      </c>
      <c r="Q248" s="28" t="str">
        <f t="shared" si="20"/>
        <v>no</v>
      </c>
      <c r="R248" s="28" t="str">
        <f t="shared" si="20"/>
        <v>no</v>
      </c>
      <c r="S248" s="28" t="str">
        <f t="shared" si="20"/>
        <v>no</v>
      </c>
      <c r="T248" s="28" t="str">
        <f t="shared" si="20"/>
        <v>no</v>
      </c>
      <c r="U248" s="28" t="str">
        <f t="shared" si="20"/>
        <v>no</v>
      </c>
      <c r="V248" s="28" t="str">
        <f t="shared" si="20"/>
        <v>no</v>
      </c>
      <c r="W248" s="28" t="str">
        <f t="shared" si="20"/>
        <v>no</v>
      </c>
      <c r="X248" s="28" t="str">
        <f t="shared" si="20"/>
        <v>no</v>
      </c>
      <c r="Y248" s="28" t="str">
        <f t="shared" si="20"/>
        <v>no</v>
      </c>
      <c r="Z248" s="28" t="str">
        <f t="shared" si="20"/>
        <v>no</v>
      </c>
      <c r="AA248" s="28" t="str">
        <f t="shared" si="20"/>
        <v>no</v>
      </c>
      <c r="AB248" s="28" t="str">
        <f t="shared" si="20"/>
        <v>GAA</v>
      </c>
      <c r="AC248" s="28" t="str">
        <f t="shared" si="20"/>
        <v>no</v>
      </c>
      <c r="AD248" s="28" t="str">
        <f t="shared" si="20"/>
        <v>no</v>
      </c>
      <c r="AE248" s="28" t="str">
        <f t="shared" si="20"/>
        <v>no</v>
      </c>
      <c r="AF248" s="28" t="str">
        <f t="shared" si="20"/>
        <v>no</v>
      </c>
      <c r="AG248" s="28" t="str">
        <f t="shared" si="19"/>
        <v>no</v>
      </c>
    </row>
    <row r="249" spans="1:33" ht="12.75">
      <c r="A249" s="14"/>
      <c r="B249" s="71"/>
      <c r="C249" s="15"/>
      <c r="D249" s="15"/>
      <c r="E249" s="15"/>
      <c r="F249" s="15"/>
      <c r="G249" s="74" t="s">
        <v>158</v>
      </c>
      <c r="H249" s="74" t="s">
        <v>157</v>
      </c>
      <c r="I249" s="15">
        <v>0</v>
      </c>
      <c r="J249" s="16"/>
      <c r="L249" s="28" t="s">
        <v>97</v>
      </c>
      <c r="M249" s="28" t="str">
        <f t="shared" si="20"/>
        <v>no</v>
      </c>
      <c r="N249" s="28" t="str">
        <f t="shared" si="20"/>
        <v>no</v>
      </c>
      <c r="O249" s="28" t="str">
        <f t="shared" si="20"/>
        <v>no</v>
      </c>
      <c r="P249" s="28" t="str">
        <f t="shared" si="20"/>
        <v>no</v>
      </c>
      <c r="Q249" s="28" t="str">
        <f t="shared" si="20"/>
        <v>no</v>
      </c>
      <c r="R249" s="28" t="str">
        <f t="shared" si="20"/>
        <v>no</v>
      </c>
      <c r="S249" s="28" t="str">
        <f t="shared" si="20"/>
        <v>no</v>
      </c>
      <c r="T249" s="28" t="str">
        <f t="shared" si="20"/>
        <v>no</v>
      </c>
      <c r="U249" s="28" t="str">
        <f t="shared" si="20"/>
        <v>no</v>
      </c>
      <c r="V249" s="28" t="str">
        <f t="shared" si="20"/>
        <v>no</v>
      </c>
      <c r="W249" s="28" t="str">
        <f t="shared" si="20"/>
        <v>no</v>
      </c>
      <c r="X249" s="28" t="str">
        <f t="shared" si="20"/>
        <v>no</v>
      </c>
      <c r="Y249" s="28" t="str">
        <f t="shared" si="20"/>
        <v>no</v>
      </c>
      <c r="Z249" s="28" t="str">
        <f t="shared" si="20"/>
        <v>no</v>
      </c>
      <c r="AA249" s="28" t="str">
        <f t="shared" si="20"/>
        <v>no</v>
      </c>
      <c r="AB249" s="28" t="str">
        <f t="shared" si="20"/>
        <v>no</v>
      </c>
      <c r="AC249" s="28" t="str">
        <f t="shared" si="20"/>
        <v>no</v>
      </c>
      <c r="AD249" s="28" t="str">
        <f t="shared" si="20"/>
        <v>no</v>
      </c>
      <c r="AE249" s="28" t="str">
        <f t="shared" si="20"/>
        <v>no</v>
      </c>
      <c r="AF249" s="28" t="str">
        <f t="shared" si="20"/>
        <v>no</v>
      </c>
      <c r="AG249" s="28" t="str">
        <f t="shared" si="19"/>
        <v>no</v>
      </c>
    </row>
    <row r="250" spans="1:33" ht="12.75">
      <c r="A250" s="14">
        <v>2</v>
      </c>
      <c r="B250" s="71">
        <v>5</v>
      </c>
      <c r="C250" s="15">
        <v>4</v>
      </c>
      <c r="D250" s="15"/>
      <c r="E250" s="15"/>
      <c r="F250" s="15"/>
      <c r="H250" s="41" t="s">
        <v>160</v>
      </c>
      <c r="I250" s="15">
        <v>1</v>
      </c>
      <c r="J250" s="16"/>
      <c r="L250" s="28" t="s">
        <v>97</v>
      </c>
      <c r="M250" s="28" t="str">
        <f aca="true" t="shared" si="21" ref="M250:AF250">IF($O84=M$181,$P84,"no")</f>
        <v>no</v>
      </c>
      <c r="N250" s="28" t="str">
        <f t="shared" si="21"/>
        <v>no</v>
      </c>
      <c r="O250" s="28" t="str">
        <f t="shared" si="21"/>
        <v>no</v>
      </c>
      <c r="P250" s="28" t="str">
        <f t="shared" si="21"/>
        <v>no</v>
      </c>
      <c r="Q250" s="28" t="str">
        <f t="shared" si="21"/>
        <v>no</v>
      </c>
      <c r="R250" s="28" t="str">
        <f t="shared" si="21"/>
        <v>no</v>
      </c>
      <c r="S250" s="28" t="str">
        <f t="shared" si="21"/>
        <v>no</v>
      </c>
      <c r="T250" s="28" t="str">
        <f t="shared" si="21"/>
        <v>no</v>
      </c>
      <c r="U250" s="28" t="str">
        <f t="shared" si="21"/>
        <v>no</v>
      </c>
      <c r="V250" s="28" t="str">
        <f t="shared" si="21"/>
        <v>no</v>
      </c>
      <c r="W250" s="28" t="str">
        <f t="shared" si="21"/>
        <v>no</v>
      </c>
      <c r="X250" s="28" t="str">
        <f t="shared" si="21"/>
        <v>no</v>
      </c>
      <c r="Y250" s="28" t="str">
        <f t="shared" si="21"/>
        <v>no</v>
      </c>
      <c r="Z250" s="28" t="str">
        <f t="shared" si="21"/>
        <v>CAC</v>
      </c>
      <c r="AA250" s="28" t="str">
        <f t="shared" si="21"/>
        <v>no</v>
      </c>
      <c r="AB250" s="28" t="str">
        <f t="shared" si="21"/>
        <v>no</v>
      </c>
      <c r="AC250" s="28" t="str">
        <f t="shared" si="21"/>
        <v>no</v>
      </c>
      <c r="AD250" s="28" t="str">
        <f t="shared" si="21"/>
        <v>no</v>
      </c>
      <c r="AE250" s="28" t="str">
        <f t="shared" si="21"/>
        <v>no</v>
      </c>
      <c r="AF250" s="28" t="str">
        <f t="shared" si="21"/>
        <v>no</v>
      </c>
      <c r="AG250" s="28" t="str">
        <f>IF($O84=AG$181,$P84,"no")</f>
        <v>no</v>
      </c>
    </row>
    <row r="251" spans="1:33" ht="12.75">
      <c r="A251" s="14"/>
      <c r="B251" s="71">
        <v>7</v>
      </c>
      <c r="C251" s="15">
        <v>6</v>
      </c>
      <c r="D251" s="15"/>
      <c r="E251" s="15"/>
      <c r="F251" s="15"/>
      <c r="G251" s="15"/>
      <c r="H251" s="74" t="s">
        <v>161</v>
      </c>
      <c r="I251" s="15">
        <v>2</v>
      </c>
      <c r="J251" s="16"/>
      <c r="L251" s="28" t="s">
        <v>97</v>
      </c>
      <c r="M251" s="28" t="str">
        <f aca="true" t="shared" si="22" ref="M251:AF263">IF($O85=M$181,$P85,"no")</f>
        <v>no</v>
      </c>
      <c r="N251" s="28" t="str">
        <f t="shared" si="22"/>
        <v>no</v>
      </c>
      <c r="O251" s="28" t="str">
        <f t="shared" si="22"/>
        <v>no</v>
      </c>
      <c r="P251" s="28" t="str">
        <f t="shared" si="22"/>
        <v>no</v>
      </c>
      <c r="Q251" s="28" t="str">
        <f t="shared" si="22"/>
        <v>no</v>
      </c>
      <c r="R251" s="28" t="str">
        <f t="shared" si="22"/>
        <v>no</v>
      </c>
      <c r="S251" s="28" t="str">
        <f t="shared" si="22"/>
        <v>no</v>
      </c>
      <c r="T251" s="28" t="str">
        <f t="shared" si="22"/>
        <v>no</v>
      </c>
      <c r="U251" s="28" t="str">
        <f t="shared" si="22"/>
        <v>no</v>
      </c>
      <c r="V251" s="28" t="str">
        <f t="shared" si="22"/>
        <v>no</v>
      </c>
      <c r="W251" s="28" t="str">
        <f t="shared" si="22"/>
        <v>no</v>
      </c>
      <c r="X251" s="28" t="str">
        <f t="shared" si="22"/>
        <v>no</v>
      </c>
      <c r="Y251" s="28" t="str">
        <f t="shared" si="22"/>
        <v>no</v>
      </c>
      <c r="Z251" s="28" t="str">
        <f t="shared" si="22"/>
        <v>no</v>
      </c>
      <c r="AA251" s="28" t="str">
        <f t="shared" si="22"/>
        <v>no</v>
      </c>
      <c r="AB251" s="28" t="str">
        <f t="shared" si="22"/>
        <v>no</v>
      </c>
      <c r="AC251" s="28" t="str">
        <f t="shared" si="22"/>
        <v>no</v>
      </c>
      <c r="AD251" s="28" t="str">
        <f t="shared" si="22"/>
        <v>no</v>
      </c>
      <c r="AE251" s="28" t="str">
        <f t="shared" si="22"/>
        <v>no</v>
      </c>
      <c r="AF251" s="28" t="str">
        <f t="shared" si="22"/>
        <v>no</v>
      </c>
      <c r="AG251" s="28" t="str">
        <f>IF($O85=AG$181,$P85,"no")</f>
        <v>no</v>
      </c>
    </row>
    <row r="252" spans="1:33" ht="12.75">
      <c r="A252" s="14"/>
      <c r="B252" s="71">
        <v>9</v>
      </c>
      <c r="C252" s="15">
        <v>8</v>
      </c>
      <c r="D252" s="15"/>
      <c r="E252" s="15"/>
      <c r="F252" s="15"/>
      <c r="H252" s="41" t="s">
        <v>162</v>
      </c>
      <c r="I252" s="22">
        <v>3</v>
      </c>
      <c r="J252" s="16"/>
      <c r="L252" s="28" t="s">
        <v>97</v>
      </c>
      <c r="M252" s="28" t="str">
        <f t="shared" si="22"/>
        <v>no</v>
      </c>
      <c r="N252" s="28" t="str">
        <f t="shared" si="22"/>
        <v>no</v>
      </c>
      <c r="O252" s="28" t="str">
        <f t="shared" si="22"/>
        <v>no</v>
      </c>
      <c r="P252" s="28" t="str">
        <f t="shared" si="22"/>
        <v>no</v>
      </c>
      <c r="Q252" s="28" t="str">
        <f t="shared" si="22"/>
        <v>no</v>
      </c>
      <c r="R252" s="28" t="str">
        <f t="shared" si="22"/>
        <v>no</v>
      </c>
      <c r="S252" s="28" t="str">
        <f t="shared" si="22"/>
        <v>no</v>
      </c>
      <c r="T252" s="28" t="str">
        <f t="shared" si="22"/>
        <v>no</v>
      </c>
      <c r="U252" s="28" t="str">
        <f t="shared" si="22"/>
        <v>no</v>
      </c>
      <c r="V252" s="28" t="str">
        <f t="shared" si="22"/>
        <v>no</v>
      </c>
      <c r="W252" s="28" t="str">
        <f t="shared" si="22"/>
        <v>no</v>
      </c>
      <c r="X252" s="28" t="str">
        <f t="shared" si="22"/>
        <v>no</v>
      </c>
      <c r="Y252" s="28" t="str">
        <f t="shared" si="22"/>
        <v>no</v>
      </c>
      <c r="Z252" s="28" t="str">
        <f t="shared" si="22"/>
        <v>no</v>
      </c>
      <c r="AA252" s="28" t="str">
        <f t="shared" si="22"/>
        <v>GAG</v>
      </c>
      <c r="AB252" s="28" t="str">
        <f t="shared" si="22"/>
        <v>no</v>
      </c>
      <c r="AC252" s="28" t="str">
        <f t="shared" si="22"/>
        <v>no</v>
      </c>
      <c r="AD252" s="28" t="str">
        <f t="shared" si="22"/>
        <v>no</v>
      </c>
      <c r="AE252" s="28" t="str">
        <f t="shared" si="22"/>
        <v>no</v>
      </c>
      <c r="AF252" s="28" t="str">
        <f t="shared" si="22"/>
        <v>no</v>
      </c>
      <c r="AG252" s="28" t="str">
        <f aca="true" t="shared" si="23" ref="AG252:AG271">IF($O86=AG$181,$P86,"no")</f>
        <v>no</v>
      </c>
    </row>
    <row r="253" spans="1:33" ht="12.75">
      <c r="A253" s="14"/>
      <c r="B253" s="71">
        <v>11</v>
      </c>
      <c r="C253" s="15">
        <v>10</v>
      </c>
      <c r="D253" s="15"/>
      <c r="E253" s="15"/>
      <c r="F253" s="15"/>
      <c r="G253" s="15"/>
      <c r="H253" s="74" t="s">
        <v>163</v>
      </c>
      <c r="I253" s="22">
        <v>3</v>
      </c>
      <c r="J253" s="16"/>
      <c r="L253" s="28" t="s">
        <v>97</v>
      </c>
      <c r="M253" s="28" t="str">
        <f t="shared" si="22"/>
        <v>no</v>
      </c>
      <c r="N253" s="28" t="str">
        <f t="shared" si="22"/>
        <v>no</v>
      </c>
      <c r="O253" s="28" t="str">
        <f t="shared" si="22"/>
        <v>no</v>
      </c>
      <c r="P253" s="28" t="str">
        <f t="shared" si="22"/>
        <v>no</v>
      </c>
      <c r="Q253" s="28" t="str">
        <f t="shared" si="22"/>
        <v>no</v>
      </c>
      <c r="R253" s="28" t="str">
        <f t="shared" si="22"/>
        <v>no</v>
      </c>
      <c r="S253" s="28" t="str">
        <f t="shared" si="22"/>
        <v>no</v>
      </c>
      <c r="T253" s="28" t="str">
        <f t="shared" si="22"/>
        <v>no</v>
      </c>
      <c r="U253" s="28" t="str">
        <f t="shared" si="22"/>
        <v>no</v>
      </c>
      <c r="V253" s="28" t="str">
        <f t="shared" si="22"/>
        <v>no</v>
      </c>
      <c r="W253" s="28" t="str">
        <f t="shared" si="22"/>
        <v>no</v>
      </c>
      <c r="X253" s="28" t="str">
        <f t="shared" si="22"/>
        <v>no</v>
      </c>
      <c r="Y253" s="28" t="str">
        <f t="shared" si="22"/>
        <v>no</v>
      </c>
      <c r="Z253" s="28" t="str">
        <f t="shared" si="22"/>
        <v>no</v>
      </c>
      <c r="AA253" s="28" t="str">
        <f t="shared" si="22"/>
        <v>no</v>
      </c>
      <c r="AB253" s="28" t="str">
        <f t="shared" si="22"/>
        <v>no</v>
      </c>
      <c r="AC253" s="28" t="str">
        <f t="shared" si="22"/>
        <v>no</v>
      </c>
      <c r="AD253" s="28" t="str">
        <f t="shared" si="22"/>
        <v>no</v>
      </c>
      <c r="AE253" s="28" t="str">
        <f t="shared" si="22"/>
        <v>no</v>
      </c>
      <c r="AF253" s="28" t="str">
        <f t="shared" si="22"/>
        <v>no</v>
      </c>
      <c r="AG253" s="28" t="str">
        <f t="shared" si="23"/>
        <v>no</v>
      </c>
    </row>
    <row r="254" spans="1:33" ht="12.75">
      <c r="A254" s="14"/>
      <c r="B254" s="71">
        <v>13</v>
      </c>
      <c r="C254" s="15">
        <v>12</v>
      </c>
      <c r="D254" s="15"/>
      <c r="E254" s="54" t="s">
        <v>152</v>
      </c>
      <c r="F254" s="15"/>
      <c r="G254" s="15"/>
      <c r="H254" s="89" t="s">
        <v>163</v>
      </c>
      <c r="I254" s="74">
        <v>4</v>
      </c>
      <c r="J254" s="16"/>
      <c r="L254" s="28" t="s">
        <v>97</v>
      </c>
      <c r="M254" s="28" t="str">
        <f t="shared" si="22"/>
        <v>no</v>
      </c>
      <c r="N254" s="28" t="str">
        <f t="shared" si="22"/>
        <v>no</v>
      </c>
      <c r="O254" s="28" t="str">
        <f t="shared" si="22"/>
        <v>no</v>
      </c>
      <c r="P254" s="28" t="str">
        <f t="shared" si="22"/>
        <v>no</v>
      </c>
      <c r="Q254" s="28" t="str">
        <f t="shared" si="22"/>
        <v>no</v>
      </c>
      <c r="R254" s="28" t="str">
        <f t="shared" si="22"/>
        <v>no</v>
      </c>
      <c r="S254" s="28" t="str">
        <f t="shared" si="22"/>
        <v>no</v>
      </c>
      <c r="T254" s="28" t="str">
        <f t="shared" si="22"/>
        <v>no</v>
      </c>
      <c r="U254" s="28" t="str">
        <f t="shared" si="22"/>
        <v>no</v>
      </c>
      <c r="V254" s="28" t="str">
        <f t="shared" si="22"/>
        <v>no</v>
      </c>
      <c r="W254" s="28" t="str">
        <f t="shared" si="22"/>
        <v>no</v>
      </c>
      <c r="X254" s="28" t="str">
        <f t="shared" si="22"/>
        <v>no</v>
      </c>
      <c r="Y254" s="28" t="str">
        <f t="shared" si="22"/>
        <v>GAU</v>
      </c>
      <c r="Z254" s="28" t="str">
        <f t="shared" si="22"/>
        <v>no</v>
      </c>
      <c r="AA254" s="28" t="str">
        <f t="shared" si="22"/>
        <v>no</v>
      </c>
      <c r="AB254" s="28" t="str">
        <f t="shared" si="22"/>
        <v>no</v>
      </c>
      <c r="AC254" s="28" t="str">
        <f t="shared" si="22"/>
        <v>no</v>
      </c>
      <c r="AD254" s="28" t="str">
        <f t="shared" si="22"/>
        <v>no</v>
      </c>
      <c r="AE254" s="28" t="str">
        <f t="shared" si="22"/>
        <v>no</v>
      </c>
      <c r="AF254" s="28" t="str">
        <f t="shared" si="22"/>
        <v>no</v>
      </c>
      <c r="AG254" s="28" t="str">
        <f t="shared" si="23"/>
        <v>no</v>
      </c>
    </row>
    <row r="255" spans="1:33" ht="12.75">
      <c r="A255" s="14"/>
      <c r="B255" s="71">
        <v>19</v>
      </c>
      <c r="C255" s="15">
        <v>18</v>
      </c>
      <c r="D255" s="15"/>
      <c r="E255" s="15"/>
      <c r="F255" s="15"/>
      <c r="G255" s="15"/>
      <c r="H255" s="89" t="s">
        <v>216</v>
      </c>
      <c r="I255" s="15" t="s">
        <v>216</v>
      </c>
      <c r="J255" s="16"/>
      <c r="L255" s="28" t="s">
        <v>97</v>
      </c>
      <c r="M255" s="28" t="str">
        <f t="shared" si="22"/>
        <v>no</v>
      </c>
      <c r="N255" s="28" t="str">
        <f t="shared" si="22"/>
        <v>no</v>
      </c>
      <c r="O255" s="28" t="str">
        <f t="shared" si="22"/>
        <v>no</v>
      </c>
      <c r="P255" s="28" t="str">
        <f t="shared" si="22"/>
        <v>no</v>
      </c>
      <c r="Q255" s="28" t="str">
        <f t="shared" si="22"/>
        <v>no</v>
      </c>
      <c r="R255" s="28" t="str">
        <f t="shared" si="22"/>
        <v>no</v>
      </c>
      <c r="S255" s="28" t="str">
        <f t="shared" si="22"/>
        <v>no</v>
      </c>
      <c r="T255" s="28" t="str">
        <f t="shared" si="22"/>
        <v>no</v>
      </c>
      <c r="U255" s="28" t="str">
        <f t="shared" si="22"/>
        <v>no</v>
      </c>
      <c r="V255" s="28" t="str">
        <f t="shared" si="22"/>
        <v>no</v>
      </c>
      <c r="W255" s="28" t="str">
        <f t="shared" si="22"/>
        <v>no</v>
      </c>
      <c r="X255" s="28" t="str">
        <f t="shared" si="22"/>
        <v>no</v>
      </c>
      <c r="Y255" s="28" t="str">
        <f t="shared" si="22"/>
        <v>no</v>
      </c>
      <c r="Z255" s="28" t="str">
        <f t="shared" si="22"/>
        <v>no</v>
      </c>
      <c r="AA255" s="28" t="str">
        <f t="shared" si="22"/>
        <v>no</v>
      </c>
      <c r="AB255" s="28" t="str">
        <f t="shared" si="22"/>
        <v>no</v>
      </c>
      <c r="AC255" s="28" t="str">
        <f t="shared" si="22"/>
        <v>no</v>
      </c>
      <c r="AD255" s="28" t="str">
        <f t="shared" si="22"/>
        <v>no</v>
      </c>
      <c r="AE255" s="28" t="str">
        <f t="shared" si="22"/>
        <v>no</v>
      </c>
      <c r="AF255" s="28" t="str">
        <f t="shared" si="22"/>
        <v>no</v>
      </c>
      <c r="AG255" s="28" t="str">
        <f t="shared" si="23"/>
        <v>no</v>
      </c>
    </row>
    <row r="256" spans="1:33" ht="12.75">
      <c r="A256" s="14"/>
      <c r="B256" s="72">
        <v>29</v>
      </c>
      <c r="C256" s="22">
        <v>28</v>
      </c>
      <c r="D256" s="15"/>
      <c r="E256" s="15"/>
      <c r="F256" s="15"/>
      <c r="G256" s="74" t="s">
        <v>159</v>
      </c>
      <c r="H256" s="15">
        <v>111111</v>
      </c>
      <c r="I256" s="15">
        <f>6+5+4+3+2+1</f>
        <v>21</v>
      </c>
      <c r="J256" s="16"/>
      <c r="L256" s="28" t="s">
        <v>97</v>
      </c>
      <c r="M256" s="28" t="str">
        <f t="shared" si="22"/>
        <v>no</v>
      </c>
      <c r="N256" s="28" t="str">
        <f t="shared" si="22"/>
        <v>no</v>
      </c>
      <c r="O256" s="28" t="str">
        <f t="shared" si="22"/>
        <v>no</v>
      </c>
      <c r="P256" s="28" t="str">
        <f t="shared" si="22"/>
        <v>no</v>
      </c>
      <c r="Q256" s="28" t="str">
        <f t="shared" si="22"/>
        <v>no</v>
      </c>
      <c r="R256" s="28" t="str">
        <f t="shared" si="22"/>
        <v>no</v>
      </c>
      <c r="S256" s="28" t="str">
        <f t="shared" si="22"/>
        <v>no</v>
      </c>
      <c r="T256" s="28" t="str">
        <f t="shared" si="22"/>
        <v>no</v>
      </c>
      <c r="U256" s="28" t="str">
        <f t="shared" si="22"/>
        <v>no</v>
      </c>
      <c r="V256" s="28" t="str">
        <f t="shared" si="22"/>
        <v>no</v>
      </c>
      <c r="W256" s="28" t="str">
        <f t="shared" si="22"/>
        <v>no</v>
      </c>
      <c r="X256" s="28" t="str">
        <f t="shared" si="22"/>
        <v>GCA</v>
      </c>
      <c r="Y256" s="28" t="str">
        <f t="shared" si="22"/>
        <v>no</v>
      </c>
      <c r="Z256" s="28" t="str">
        <f t="shared" si="22"/>
        <v>no</v>
      </c>
      <c r="AA256" s="28" t="str">
        <f t="shared" si="22"/>
        <v>no</v>
      </c>
      <c r="AB256" s="28" t="str">
        <f t="shared" si="22"/>
        <v>no</v>
      </c>
      <c r="AC256" s="28" t="str">
        <f t="shared" si="22"/>
        <v>no</v>
      </c>
      <c r="AD256" s="28" t="str">
        <f t="shared" si="22"/>
        <v>no</v>
      </c>
      <c r="AE256" s="28" t="str">
        <f t="shared" si="22"/>
        <v>no</v>
      </c>
      <c r="AF256" s="28" t="str">
        <f t="shared" si="22"/>
        <v>no</v>
      </c>
      <c r="AG256" s="28" t="str">
        <f t="shared" si="23"/>
        <v>no</v>
      </c>
    </row>
    <row r="257" spans="1:33" ht="12.75">
      <c r="A257" s="14"/>
      <c r="B257" s="71">
        <v>31</v>
      </c>
      <c r="C257" s="15">
        <v>30</v>
      </c>
      <c r="D257" s="15"/>
      <c r="E257" s="15"/>
      <c r="F257" s="15"/>
      <c r="I257" s="15"/>
      <c r="J257" s="16"/>
      <c r="L257" s="28" t="s">
        <v>97</v>
      </c>
      <c r="M257" s="28" t="str">
        <f t="shared" si="22"/>
        <v>no</v>
      </c>
      <c r="N257" s="28" t="str">
        <f t="shared" si="22"/>
        <v>no</v>
      </c>
      <c r="O257" s="28" t="str">
        <f t="shared" si="22"/>
        <v>no</v>
      </c>
      <c r="P257" s="28" t="str">
        <f t="shared" si="22"/>
        <v>no</v>
      </c>
      <c r="Q257" s="28" t="str">
        <f t="shared" si="22"/>
        <v>no</v>
      </c>
      <c r="R257" s="28" t="str">
        <f t="shared" si="22"/>
        <v>no</v>
      </c>
      <c r="S257" s="28" t="str">
        <f t="shared" si="22"/>
        <v>no</v>
      </c>
      <c r="T257" s="28" t="str">
        <f t="shared" si="22"/>
        <v>no</v>
      </c>
      <c r="U257" s="28" t="str">
        <f t="shared" si="22"/>
        <v>no</v>
      </c>
      <c r="V257" s="28" t="str">
        <f t="shared" si="22"/>
        <v>no</v>
      </c>
      <c r="W257" s="28" t="str">
        <f t="shared" si="22"/>
        <v>no</v>
      </c>
      <c r="X257" s="28" t="str">
        <f t="shared" si="22"/>
        <v>no</v>
      </c>
      <c r="Y257" s="28" t="str">
        <f t="shared" si="22"/>
        <v>no</v>
      </c>
      <c r="Z257" s="28" t="str">
        <f t="shared" si="22"/>
        <v>no</v>
      </c>
      <c r="AA257" s="28" t="str">
        <f t="shared" si="22"/>
        <v>no</v>
      </c>
      <c r="AB257" s="28" t="str">
        <f t="shared" si="22"/>
        <v>no</v>
      </c>
      <c r="AC257" s="28" t="str">
        <f t="shared" si="22"/>
        <v>no</v>
      </c>
      <c r="AD257" s="28" t="str">
        <f t="shared" si="22"/>
        <v>no</v>
      </c>
      <c r="AE257" s="28" t="str">
        <f t="shared" si="22"/>
        <v>no</v>
      </c>
      <c r="AF257" s="28" t="str">
        <f t="shared" si="22"/>
        <v>no</v>
      </c>
      <c r="AG257" s="28" t="str">
        <f t="shared" si="23"/>
        <v>no</v>
      </c>
    </row>
    <row r="258" spans="1:33" ht="12.75">
      <c r="A258" s="14"/>
      <c r="B258" s="71">
        <v>43</v>
      </c>
      <c r="C258" s="15">
        <v>42</v>
      </c>
      <c r="D258" s="15"/>
      <c r="E258" s="15"/>
      <c r="F258" s="15"/>
      <c r="I258" s="15" t="s">
        <v>165</v>
      </c>
      <c r="J258" s="16"/>
      <c r="L258" s="28" t="s">
        <v>97</v>
      </c>
      <c r="M258" s="28" t="str">
        <f t="shared" si="22"/>
        <v>no</v>
      </c>
      <c r="N258" s="28" t="str">
        <f t="shared" si="22"/>
        <v>no</v>
      </c>
      <c r="O258" s="28" t="str">
        <f t="shared" si="22"/>
        <v>no</v>
      </c>
      <c r="P258" s="28" t="str">
        <f t="shared" si="22"/>
        <v>no</v>
      </c>
      <c r="Q258" s="28" t="str">
        <f t="shared" si="22"/>
        <v>no</v>
      </c>
      <c r="R258" s="28" t="str">
        <f t="shared" si="22"/>
        <v>no</v>
      </c>
      <c r="S258" s="28" t="str">
        <f t="shared" si="22"/>
        <v>no</v>
      </c>
      <c r="T258" s="28" t="str">
        <f t="shared" si="22"/>
        <v>no</v>
      </c>
      <c r="U258" s="28" t="str">
        <f t="shared" si="22"/>
        <v>no</v>
      </c>
      <c r="V258" s="28" t="str">
        <f t="shared" si="22"/>
        <v>GCC</v>
      </c>
      <c r="W258" s="28" t="str">
        <f t="shared" si="22"/>
        <v>no</v>
      </c>
      <c r="X258" s="28" t="str">
        <f t="shared" si="22"/>
        <v>no</v>
      </c>
      <c r="Y258" s="28" t="str">
        <f t="shared" si="22"/>
        <v>no</v>
      </c>
      <c r="Z258" s="28" t="str">
        <f t="shared" si="22"/>
        <v>no</v>
      </c>
      <c r="AA258" s="28" t="str">
        <f t="shared" si="22"/>
        <v>no</v>
      </c>
      <c r="AB258" s="28" t="str">
        <f t="shared" si="22"/>
        <v>no</v>
      </c>
      <c r="AC258" s="28" t="str">
        <f t="shared" si="22"/>
        <v>no</v>
      </c>
      <c r="AD258" s="28" t="str">
        <f t="shared" si="22"/>
        <v>no</v>
      </c>
      <c r="AE258" s="28" t="str">
        <f t="shared" si="22"/>
        <v>no</v>
      </c>
      <c r="AF258" s="28" t="str">
        <f t="shared" si="22"/>
        <v>no</v>
      </c>
      <c r="AG258" s="28" t="str">
        <f t="shared" si="23"/>
        <v>no</v>
      </c>
    </row>
    <row r="259" spans="1:33" ht="15.75">
      <c r="A259" s="14"/>
      <c r="B259" s="71">
        <v>61</v>
      </c>
      <c r="C259" s="15">
        <v>60</v>
      </c>
      <c r="D259" s="15"/>
      <c r="E259" s="15"/>
      <c r="F259" s="15"/>
      <c r="I259" s="53" t="s">
        <v>156</v>
      </c>
      <c r="J259" s="16"/>
      <c r="L259" s="28" t="s">
        <v>97</v>
      </c>
      <c r="M259" s="28" t="str">
        <f t="shared" si="22"/>
        <v>no</v>
      </c>
      <c r="N259" s="28" t="str">
        <f t="shared" si="22"/>
        <v>no</v>
      </c>
      <c r="O259" s="28" t="str">
        <f t="shared" si="22"/>
        <v>no</v>
      </c>
      <c r="P259" s="28" t="str">
        <f t="shared" si="22"/>
        <v>no</v>
      </c>
      <c r="Q259" s="28" t="str">
        <f t="shared" si="22"/>
        <v>no</v>
      </c>
      <c r="R259" s="28" t="str">
        <f t="shared" si="22"/>
        <v>no</v>
      </c>
      <c r="S259" s="28" t="str">
        <f t="shared" si="22"/>
        <v>no</v>
      </c>
      <c r="T259" s="28" t="str">
        <f t="shared" si="22"/>
        <v>no</v>
      </c>
      <c r="U259" s="28" t="str">
        <f t="shared" si="22"/>
        <v>no</v>
      </c>
      <c r="V259" s="28" t="str">
        <f t="shared" si="22"/>
        <v>no</v>
      </c>
      <c r="W259" s="28" t="str">
        <f t="shared" si="22"/>
        <v>no</v>
      </c>
      <c r="X259" s="28" t="str">
        <f t="shared" si="22"/>
        <v>no</v>
      </c>
      <c r="Y259" s="28" t="str">
        <f t="shared" si="22"/>
        <v>no</v>
      </c>
      <c r="Z259" s="28" t="str">
        <f t="shared" si="22"/>
        <v>no</v>
      </c>
      <c r="AA259" s="28" t="str">
        <f t="shared" si="22"/>
        <v>no</v>
      </c>
      <c r="AB259" s="28" t="str">
        <f t="shared" si="22"/>
        <v>no</v>
      </c>
      <c r="AC259" s="28" t="str">
        <f t="shared" si="22"/>
        <v>no</v>
      </c>
      <c r="AD259" s="28" t="str">
        <f t="shared" si="22"/>
        <v>no</v>
      </c>
      <c r="AE259" s="28" t="str">
        <f t="shared" si="22"/>
        <v>no</v>
      </c>
      <c r="AF259" s="28" t="str">
        <f t="shared" si="22"/>
        <v>no</v>
      </c>
      <c r="AG259" s="28" t="str">
        <f t="shared" si="23"/>
        <v>no</v>
      </c>
    </row>
    <row r="260" spans="1:33" ht="12.75">
      <c r="A260" s="14"/>
      <c r="B260" s="71"/>
      <c r="C260" s="15"/>
      <c r="D260" s="15"/>
      <c r="E260" s="15"/>
      <c r="F260" s="15"/>
      <c r="I260" s="15"/>
      <c r="J260" s="16"/>
      <c r="L260" s="28" t="s">
        <v>97</v>
      </c>
      <c r="M260" s="28" t="str">
        <f t="shared" si="22"/>
        <v>no</v>
      </c>
      <c r="N260" s="28" t="str">
        <f t="shared" si="22"/>
        <v>no</v>
      </c>
      <c r="O260" s="28" t="str">
        <f t="shared" si="22"/>
        <v>no</v>
      </c>
      <c r="P260" s="28" t="str">
        <f t="shared" si="22"/>
        <v>no</v>
      </c>
      <c r="Q260" s="28" t="str">
        <f t="shared" si="22"/>
        <v>no</v>
      </c>
      <c r="R260" s="28" t="str">
        <f t="shared" si="22"/>
        <v>no</v>
      </c>
      <c r="S260" s="28" t="str">
        <f t="shared" si="22"/>
        <v>no</v>
      </c>
      <c r="T260" s="28" t="str">
        <f t="shared" si="22"/>
        <v>no</v>
      </c>
      <c r="U260" s="28" t="str">
        <f t="shared" si="22"/>
        <v>no</v>
      </c>
      <c r="V260" s="28" t="str">
        <f t="shared" si="22"/>
        <v>no</v>
      </c>
      <c r="W260" s="28" t="str">
        <f t="shared" si="22"/>
        <v>GCG</v>
      </c>
      <c r="X260" s="28" t="str">
        <f t="shared" si="22"/>
        <v>no</v>
      </c>
      <c r="Y260" s="28" t="str">
        <f t="shared" si="22"/>
        <v>no</v>
      </c>
      <c r="Z260" s="28" t="str">
        <f t="shared" si="22"/>
        <v>no</v>
      </c>
      <c r="AA260" s="28" t="str">
        <f t="shared" si="22"/>
        <v>no</v>
      </c>
      <c r="AB260" s="28" t="str">
        <f t="shared" si="22"/>
        <v>no</v>
      </c>
      <c r="AC260" s="28" t="str">
        <f t="shared" si="22"/>
        <v>no</v>
      </c>
      <c r="AD260" s="28" t="str">
        <f t="shared" si="22"/>
        <v>no</v>
      </c>
      <c r="AE260" s="28" t="str">
        <f t="shared" si="22"/>
        <v>no</v>
      </c>
      <c r="AF260" s="28" t="str">
        <f t="shared" si="22"/>
        <v>no</v>
      </c>
      <c r="AG260" s="28" t="str">
        <f t="shared" si="23"/>
        <v>no</v>
      </c>
    </row>
    <row r="261" spans="1:33" ht="12.75">
      <c r="A261" s="14">
        <v>3</v>
      </c>
      <c r="B261" s="71">
        <v>0</v>
      </c>
      <c r="C261" s="15">
        <v>63</v>
      </c>
      <c r="D261" s="15">
        <v>62</v>
      </c>
      <c r="E261" s="15"/>
      <c r="F261" s="54" t="s">
        <v>153</v>
      </c>
      <c r="G261" s="15"/>
      <c r="H261" s="15"/>
      <c r="I261" s="15"/>
      <c r="J261" s="16"/>
      <c r="L261" s="28" t="s">
        <v>97</v>
      </c>
      <c r="M261" s="28" t="str">
        <f t="shared" si="22"/>
        <v>no</v>
      </c>
      <c r="N261" s="28" t="str">
        <f t="shared" si="22"/>
        <v>no</v>
      </c>
      <c r="O261" s="28" t="str">
        <f t="shared" si="22"/>
        <v>no</v>
      </c>
      <c r="P261" s="28" t="str">
        <f t="shared" si="22"/>
        <v>no</v>
      </c>
      <c r="Q261" s="28" t="str">
        <f t="shared" si="22"/>
        <v>no</v>
      </c>
      <c r="R261" s="28" t="str">
        <f t="shared" si="22"/>
        <v>no</v>
      </c>
      <c r="S261" s="28" t="str">
        <f t="shared" si="22"/>
        <v>no</v>
      </c>
      <c r="T261" s="28" t="str">
        <f t="shared" si="22"/>
        <v>no</v>
      </c>
      <c r="U261" s="28" t="str">
        <f t="shared" si="22"/>
        <v>no</v>
      </c>
      <c r="V261" s="28" t="str">
        <f t="shared" si="22"/>
        <v>no</v>
      </c>
      <c r="W261" s="28" t="str">
        <f t="shared" si="22"/>
        <v>no</v>
      </c>
      <c r="X261" s="28" t="str">
        <f t="shared" si="22"/>
        <v>no</v>
      </c>
      <c r="Y261" s="28" t="str">
        <f t="shared" si="22"/>
        <v>no</v>
      </c>
      <c r="Z261" s="28" t="str">
        <f t="shared" si="22"/>
        <v>no</v>
      </c>
      <c r="AA261" s="28" t="str">
        <f t="shared" si="22"/>
        <v>no</v>
      </c>
      <c r="AB261" s="28" t="str">
        <f t="shared" si="22"/>
        <v>no</v>
      </c>
      <c r="AC261" s="28" t="str">
        <f t="shared" si="22"/>
        <v>no</v>
      </c>
      <c r="AD261" s="28" t="str">
        <f t="shared" si="22"/>
        <v>no</v>
      </c>
      <c r="AE261" s="28" t="str">
        <f t="shared" si="22"/>
        <v>no</v>
      </c>
      <c r="AF261" s="28" t="str">
        <f t="shared" si="22"/>
        <v>no</v>
      </c>
      <c r="AG261" s="28" t="str">
        <f t="shared" si="23"/>
        <v>no</v>
      </c>
    </row>
    <row r="262" spans="1:33" ht="12.75">
      <c r="A262" s="14"/>
      <c r="B262" s="71"/>
      <c r="C262" s="15"/>
      <c r="D262" s="15"/>
      <c r="E262" s="15"/>
      <c r="F262" s="15"/>
      <c r="G262" s="15"/>
      <c r="H262" s="15"/>
      <c r="I262" s="15"/>
      <c r="J262" s="16"/>
      <c r="L262" s="28" t="s">
        <v>97</v>
      </c>
      <c r="M262" s="28" t="str">
        <f t="shared" si="22"/>
        <v>no</v>
      </c>
      <c r="N262" s="28" t="str">
        <f t="shared" si="22"/>
        <v>no</v>
      </c>
      <c r="O262" s="28" t="str">
        <f t="shared" si="22"/>
        <v>no</v>
      </c>
      <c r="P262" s="28" t="str">
        <f t="shared" si="22"/>
        <v>no</v>
      </c>
      <c r="Q262" s="28" t="str">
        <f t="shared" si="22"/>
        <v>no</v>
      </c>
      <c r="R262" s="28" t="str">
        <f t="shared" si="22"/>
        <v>no</v>
      </c>
      <c r="S262" s="28" t="str">
        <f t="shared" si="22"/>
        <v>no</v>
      </c>
      <c r="T262" s="28" t="str">
        <f t="shared" si="22"/>
        <v>no</v>
      </c>
      <c r="U262" s="28" t="str">
        <f t="shared" si="22"/>
        <v>GCU</v>
      </c>
      <c r="V262" s="28" t="str">
        <f t="shared" si="22"/>
        <v>no</v>
      </c>
      <c r="W262" s="28" t="str">
        <f t="shared" si="22"/>
        <v>no</v>
      </c>
      <c r="X262" s="28" t="str">
        <f t="shared" si="22"/>
        <v>no</v>
      </c>
      <c r="Y262" s="28" t="str">
        <f t="shared" si="22"/>
        <v>no</v>
      </c>
      <c r="Z262" s="28" t="str">
        <f t="shared" si="22"/>
        <v>no</v>
      </c>
      <c r="AA262" s="28" t="str">
        <f t="shared" si="22"/>
        <v>no</v>
      </c>
      <c r="AB262" s="28" t="str">
        <f t="shared" si="22"/>
        <v>no</v>
      </c>
      <c r="AC262" s="28" t="str">
        <f t="shared" si="22"/>
        <v>no</v>
      </c>
      <c r="AD262" s="28" t="str">
        <f t="shared" si="22"/>
        <v>no</v>
      </c>
      <c r="AE262" s="28" t="str">
        <f t="shared" si="22"/>
        <v>no</v>
      </c>
      <c r="AF262" s="28" t="str">
        <f t="shared" si="22"/>
        <v>no</v>
      </c>
      <c r="AG262" s="28" t="str">
        <f t="shared" si="23"/>
        <v>no</v>
      </c>
    </row>
    <row r="263" spans="1:33" ht="12.75">
      <c r="A263" s="14">
        <v>4</v>
      </c>
      <c r="B263" s="71">
        <v>17</v>
      </c>
      <c r="C263" s="15">
        <v>16</v>
      </c>
      <c r="D263" s="15">
        <v>15</v>
      </c>
      <c r="E263" s="15">
        <v>14</v>
      </c>
      <c r="F263" s="15"/>
      <c r="G263" s="15"/>
      <c r="H263" s="15"/>
      <c r="I263" s="15"/>
      <c r="J263" s="16"/>
      <c r="L263" s="28" t="s">
        <v>97</v>
      </c>
      <c r="M263" s="28" t="str">
        <f t="shared" si="22"/>
        <v>no</v>
      </c>
      <c r="N263" s="28" t="str">
        <f t="shared" si="22"/>
        <v>no</v>
      </c>
      <c r="O263" s="28" t="str">
        <f t="shared" si="22"/>
        <v>no</v>
      </c>
      <c r="P263" s="28" t="str">
        <f t="shared" si="22"/>
        <v>no</v>
      </c>
      <c r="Q263" s="28" t="str">
        <f t="shared" si="22"/>
        <v>no</v>
      </c>
      <c r="R263" s="28" t="str">
        <f t="shared" si="22"/>
        <v>no</v>
      </c>
      <c r="S263" s="28" t="str">
        <f t="shared" si="22"/>
        <v>no</v>
      </c>
      <c r="T263" s="28" t="str">
        <f t="shared" si="22"/>
        <v>no</v>
      </c>
      <c r="U263" s="28" t="str">
        <f t="shared" si="22"/>
        <v>no</v>
      </c>
      <c r="V263" s="28" t="str">
        <f t="shared" si="22"/>
        <v>no</v>
      </c>
      <c r="W263" s="28" t="str">
        <f t="shared" si="22"/>
        <v>no</v>
      </c>
      <c r="X263" s="28" t="str">
        <f t="shared" si="22"/>
        <v>no</v>
      </c>
      <c r="Y263" s="28" t="str">
        <f t="shared" si="22"/>
        <v>no</v>
      </c>
      <c r="Z263" s="28" t="str">
        <f t="shared" si="22"/>
        <v>no</v>
      </c>
      <c r="AA263" s="28" t="str">
        <f t="shared" si="22"/>
        <v>no</v>
      </c>
      <c r="AB263" s="28" t="str">
        <f aca="true" t="shared" si="24" ref="M263:AF271">IF($O97=AB$181,$P97,"no")</f>
        <v>no</v>
      </c>
      <c r="AC263" s="28" t="str">
        <f t="shared" si="24"/>
        <v>no</v>
      </c>
      <c r="AD263" s="28" t="str">
        <f t="shared" si="24"/>
        <v>no</v>
      </c>
      <c r="AE263" s="28" t="str">
        <f t="shared" si="24"/>
        <v>no</v>
      </c>
      <c r="AF263" s="28" t="str">
        <f t="shared" si="24"/>
        <v>no</v>
      </c>
      <c r="AG263" s="28" t="str">
        <f t="shared" si="23"/>
        <v>no</v>
      </c>
    </row>
    <row r="264" spans="1:33" ht="12.75">
      <c r="A264" s="14"/>
      <c r="B264" s="71">
        <v>23</v>
      </c>
      <c r="C264" s="15">
        <v>22</v>
      </c>
      <c r="D264" s="15">
        <v>21</v>
      </c>
      <c r="E264" s="15">
        <v>20</v>
      </c>
      <c r="F264" s="15"/>
      <c r="G264" s="15"/>
      <c r="H264" s="15"/>
      <c r="I264" s="15"/>
      <c r="J264" s="16"/>
      <c r="L264" s="28" t="s">
        <v>97</v>
      </c>
      <c r="M264" s="28" t="str">
        <f t="shared" si="24"/>
        <v>no</v>
      </c>
      <c r="N264" s="28" t="str">
        <f t="shared" si="24"/>
        <v>no</v>
      </c>
      <c r="O264" s="28" t="str">
        <f t="shared" si="24"/>
        <v>no</v>
      </c>
      <c r="P264" s="28" t="str">
        <f t="shared" si="24"/>
        <v>no</v>
      </c>
      <c r="Q264" s="28" t="str">
        <f t="shared" si="24"/>
        <v>no</v>
      </c>
      <c r="R264" s="28" t="str">
        <f t="shared" si="24"/>
        <v>no</v>
      </c>
      <c r="S264" s="28" t="str">
        <f t="shared" si="24"/>
        <v>no</v>
      </c>
      <c r="T264" s="28" t="str">
        <f t="shared" si="24"/>
        <v>no</v>
      </c>
      <c r="U264" s="28" t="str">
        <f t="shared" si="24"/>
        <v>no</v>
      </c>
      <c r="V264" s="28" t="str">
        <f t="shared" si="24"/>
        <v>no</v>
      </c>
      <c r="W264" s="28" t="str">
        <f t="shared" si="24"/>
        <v>no</v>
      </c>
      <c r="X264" s="28" t="str">
        <f t="shared" si="24"/>
        <v>no</v>
      </c>
      <c r="Y264" s="28" t="str">
        <f t="shared" si="24"/>
        <v>GGA</v>
      </c>
      <c r="Z264" s="28" t="str">
        <f t="shared" si="24"/>
        <v>no</v>
      </c>
      <c r="AA264" s="28" t="str">
        <f t="shared" si="24"/>
        <v>no</v>
      </c>
      <c r="AB264" s="28" t="str">
        <f t="shared" si="24"/>
        <v>no</v>
      </c>
      <c r="AC264" s="28" t="str">
        <f t="shared" si="24"/>
        <v>no</v>
      </c>
      <c r="AD264" s="28" t="str">
        <f t="shared" si="24"/>
        <v>no</v>
      </c>
      <c r="AE264" s="28" t="str">
        <f t="shared" si="24"/>
        <v>no</v>
      </c>
      <c r="AF264" s="28" t="str">
        <f t="shared" si="24"/>
        <v>no</v>
      </c>
      <c r="AG264" s="28" t="str">
        <f t="shared" si="23"/>
        <v>no</v>
      </c>
    </row>
    <row r="265" spans="1:33" ht="12.75">
      <c r="A265" s="14"/>
      <c r="B265" s="71">
        <v>27</v>
      </c>
      <c r="C265" s="15">
        <v>26</v>
      </c>
      <c r="D265" s="15">
        <v>25</v>
      </c>
      <c r="E265" s="15">
        <v>24</v>
      </c>
      <c r="F265" s="15"/>
      <c r="G265" s="54" t="s">
        <v>154</v>
      </c>
      <c r="H265" s="15"/>
      <c r="I265" s="15"/>
      <c r="J265" s="16"/>
      <c r="L265" s="28" t="s">
        <v>97</v>
      </c>
      <c r="M265" s="28" t="str">
        <f t="shared" si="24"/>
        <v>no</v>
      </c>
      <c r="N265" s="28" t="str">
        <f t="shared" si="24"/>
        <v>no</v>
      </c>
      <c r="O265" s="28" t="str">
        <f t="shared" si="24"/>
        <v>no</v>
      </c>
      <c r="P265" s="28" t="str">
        <f t="shared" si="24"/>
        <v>no</v>
      </c>
      <c r="Q265" s="28" t="str">
        <f t="shared" si="24"/>
        <v>no</v>
      </c>
      <c r="R265" s="28" t="str">
        <f t="shared" si="24"/>
        <v>no</v>
      </c>
      <c r="S265" s="28" t="str">
        <f t="shared" si="24"/>
        <v>no</v>
      </c>
      <c r="T265" s="28" t="str">
        <f t="shared" si="24"/>
        <v>no</v>
      </c>
      <c r="U265" s="28" t="str">
        <f t="shared" si="24"/>
        <v>no</v>
      </c>
      <c r="V265" s="28" t="str">
        <f t="shared" si="24"/>
        <v>no</v>
      </c>
      <c r="W265" s="28" t="str">
        <f t="shared" si="24"/>
        <v>no</v>
      </c>
      <c r="X265" s="28" t="str">
        <f t="shared" si="24"/>
        <v>no</v>
      </c>
      <c r="Y265" s="28" t="str">
        <f t="shared" si="24"/>
        <v>no</v>
      </c>
      <c r="Z265" s="28" t="str">
        <f t="shared" si="24"/>
        <v>no</v>
      </c>
      <c r="AA265" s="28" t="str">
        <f t="shared" si="24"/>
        <v>no</v>
      </c>
      <c r="AB265" s="28" t="str">
        <f t="shared" si="24"/>
        <v>no</v>
      </c>
      <c r="AC265" s="28" t="str">
        <f t="shared" si="24"/>
        <v>no</v>
      </c>
      <c r="AD265" s="28" t="str">
        <f t="shared" si="24"/>
        <v>no</v>
      </c>
      <c r="AE265" s="28" t="str">
        <f t="shared" si="24"/>
        <v>no</v>
      </c>
      <c r="AF265" s="28" t="str">
        <f t="shared" si="24"/>
        <v>no</v>
      </c>
      <c r="AG265" s="28" t="str">
        <f t="shared" si="23"/>
        <v>no</v>
      </c>
    </row>
    <row r="266" spans="1:33" ht="12.75">
      <c r="A266" s="14"/>
      <c r="B266" s="71">
        <v>41</v>
      </c>
      <c r="C266" s="15">
        <v>40</v>
      </c>
      <c r="D266" s="15">
        <v>39</v>
      </c>
      <c r="E266" s="15">
        <v>38</v>
      </c>
      <c r="F266" s="15"/>
      <c r="G266" s="15"/>
      <c r="H266" s="15"/>
      <c r="I266" s="15"/>
      <c r="J266" s="16"/>
      <c r="L266" s="28" t="s">
        <v>97</v>
      </c>
      <c r="M266" s="28" t="str">
        <f t="shared" si="24"/>
        <v>no</v>
      </c>
      <c r="N266" s="28" t="str">
        <f t="shared" si="24"/>
        <v>no</v>
      </c>
      <c r="O266" s="28" t="str">
        <f t="shared" si="24"/>
        <v>no</v>
      </c>
      <c r="P266" s="28" t="str">
        <f t="shared" si="24"/>
        <v>no</v>
      </c>
      <c r="Q266" s="28" t="str">
        <f t="shared" si="24"/>
        <v>no</v>
      </c>
      <c r="R266" s="28" t="str">
        <f t="shared" si="24"/>
        <v>no</v>
      </c>
      <c r="S266" s="28" t="str">
        <f t="shared" si="24"/>
        <v>no</v>
      </c>
      <c r="T266" s="28" t="str">
        <f t="shared" si="24"/>
        <v>no</v>
      </c>
      <c r="U266" s="28" t="str">
        <f t="shared" si="24"/>
        <v>no</v>
      </c>
      <c r="V266" s="28" t="str">
        <f t="shared" si="24"/>
        <v>no</v>
      </c>
      <c r="W266" s="28" t="str">
        <f t="shared" si="24"/>
        <v>GGC</v>
      </c>
      <c r="X266" s="28" t="str">
        <f t="shared" si="24"/>
        <v>no</v>
      </c>
      <c r="Y266" s="28" t="str">
        <f t="shared" si="24"/>
        <v>no</v>
      </c>
      <c r="Z266" s="28" t="str">
        <f t="shared" si="24"/>
        <v>no</v>
      </c>
      <c r="AA266" s="28" t="str">
        <f t="shared" si="24"/>
        <v>no</v>
      </c>
      <c r="AB266" s="28" t="str">
        <f t="shared" si="24"/>
        <v>no</v>
      </c>
      <c r="AC266" s="28" t="str">
        <f t="shared" si="24"/>
        <v>no</v>
      </c>
      <c r="AD266" s="28" t="str">
        <f t="shared" si="24"/>
        <v>no</v>
      </c>
      <c r="AE266" s="28" t="str">
        <f t="shared" si="24"/>
        <v>no</v>
      </c>
      <c r="AF266" s="28" t="str">
        <f t="shared" si="24"/>
        <v>no</v>
      </c>
      <c r="AG266" s="28" t="str">
        <f t="shared" si="23"/>
        <v>no</v>
      </c>
    </row>
    <row r="267" spans="1:33" ht="12.75">
      <c r="A267" s="14"/>
      <c r="B267" s="71">
        <v>47</v>
      </c>
      <c r="C267" s="15">
        <v>46</v>
      </c>
      <c r="D267" s="15">
        <v>45</v>
      </c>
      <c r="E267" s="15">
        <v>44</v>
      </c>
      <c r="F267" s="15"/>
      <c r="G267" s="15"/>
      <c r="H267" s="15"/>
      <c r="I267" s="15"/>
      <c r="J267" s="16"/>
      <c r="L267" s="28" t="s">
        <v>97</v>
      </c>
      <c r="M267" s="28" t="str">
        <f t="shared" si="24"/>
        <v>no</v>
      </c>
      <c r="N267" s="28" t="str">
        <f t="shared" si="24"/>
        <v>no</v>
      </c>
      <c r="O267" s="28" t="str">
        <f t="shared" si="24"/>
        <v>no</v>
      </c>
      <c r="P267" s="28" t="str">
        <f t="shared" si="24"/>
        <v>no</v>
      </c>
      <c r="Q267" s="28" t="str">
        <f t="shared" si="24"/>
        <v>no</v>
      </c>
      <c r="R267" s="28" t="str">
        <f t="shared" si="24"/>
        <v>no</v>
      </c>
      <c r="S267" s="28" t="str">
        <f t="shared" si="24"/>
        <v>no</v>
      </c>
      <c r="T267" s="28" t="str">
        <f t="shared" si="24"/>
        <v>no</v>
      </c>
      <c r="U267" s="28" t="str">
        <f t="shared" si="24"/>
        <v>no</v>
      </c>
      <c r="V267" s="28" t="str">
        <f t="shared" si="24"/>
        <v>no</v>
      </c>
      <c r="W267" s="28" t="str">
        <f t="shared" si="24"/>
        <v>no</v>
      </c>
      <c r="X267" s="28" t="str">
        <f t="shared" si="24"/>
        <v>no</v>
      </c>
      <c r="Y267" s="28" t="str">
        <f t="shared" si="24"/>
        <v>no</v>
      </c>
      <c r="Z267" s="28" t="str">
        <f t="shared" si="24"/>
        <v>no</v>
      </c>
      <c r="AA267" s="28" t="str">
        <f t="shared" si="24"/>
        <v>no</v>
      </c>
      <c r="AB267" s="28" t="str">
        <f t="shared" si="24"/>
        <v>no</v>
      </c>
      <c r="AC267" s="28" t="str">
        <f t="shared" si="24"/>
        <v>no</v>
      </c>
      <c r="AD267" s="28" t="str">
        <f t="shared" si="24"/>
        <v>no</v>
      </c>
      <c r="AE267" s="28" t="str">
        <f t="shared" si="24"/>
        <v>no</v>
      </c>
      <c r="AF267" s="28" t="str">
        <f t="shared" si="24"/>
        <v>no</v>
      </c>
      <c r="AG267" s="28" t="str">
        <f t="shared" si="23"/>
        <v>no</v>
      </c>
    </row>
    <row r="268" spans="1:33" ht="12.75">
      <c r="A268" s="14"/>
      <c r="B268" s="71"/>
      <c r="C268" s="15"/>
      <c r="D268" s="15"/>
      <c r="E268" s="15"/>
      <c r="F268" s="15"/>
      <c r="G268" s="15"/>
      <c r="H268" s="15"/>
      <c r="I268" s="15"/>
      <c r="J268" s="16"/>
      <c r="L268" s="28" t="s">
        <v>97</v>
      </c>
      <c r="M268" s="28" t="str">
        <f t="shared" si="24"/>
        <v>no</v>
      </c>
      <c r="N268" s="28" t="str">
        <f t="shared" si="24"/>
        <v>no</v>
      </c>
      <c r="O268" s="28" t="str">
        <f t="shared" si="24"/>
        <v>no</v>
      </c>
      <c r="P268" s="28" t="str">
        <f t="shared" si="24"/>
        <v>no</v>
      </c>
      <c r="Q268" s="28" t="str">
        <f t="shared" si="24"/>
        <v>no</v>
      </c>
      <c r="R268" s="28" t="str">
        <f t="shared" si="24"/>
        <v>no</v>
      </c>
      <c r="S268" s="28" t="str">
        <f t="shared" si="24"/>
        <v>no</v>
      </c>
      <c r="T268" s="28" t="str">
        <f t="shared" si="24"/>
        <v>no</v>
      </c>
      <c r="U268" s="28" t="str">
        <f t="shared" si="24"/>
        <v>no</v>
      </c>
      <c r="V268" s="28" t="str">
        <f t="shared" si="24"/>
        <v>no</v>
      </c>
      <c r="W268" s="28" t="str">
        <f t="shared" si="24"/>
        <v>no</v>
      </c>
      <c r="X268" s="28" t="str">
        <f t="shared" si="24"/>
        <v>GGG</v>
      </c>
      <c r="Y268" s="28" t="str">
        <f t="shared" si="24"/>
        <v>no</v>
      </c>
      <c r="Z268" s="28" t="str">
        <f t="shared" si="24"/>
        <v>no</v>
      </c>
      <c r="AA268" s="28" t="str">
        <f t="shared" si="24"/>
        <v>no</v>
      </c>
      <c r="AB268" s="28" t="str">
        <f t="shared" si="24"/>
        <v>no</v>
      </c>
      <c r="AC268" s="28" t="str">
        <f t="shared" si="24"/>
        <v>no</v>
      </c>
      <c r="AD268" s="28" t="str">
        <f t="shared" si="24"/>
        <v>no</v>
      </c>
      <c r="AE268" s="28" t="str">
        <f t="shared" si="24"/>
        <v>no</v>
      </c>
      <c r="AF268" s="28" t="str">
        <f t="shared" si="24"/>
        <v>no</v>
      </c>
      <c r="AG268" s="28" t="str">
        <f t="shared" si="23"/>
        <v>no</v>
      </c>
    </row>
    <row r="269" spans="1:33" ht="12.75">
      <c r="A269" s="14">
        <v>6</v>
      </c>
      <c r="B269" s="71">
        <v>37</v>
      </c>
      <c r="C269" s="15">
        <v>36</v>
      </c>
      <c r="D269" s="15">
        <v>35</v>
      </c>
      <c r="E269" s="15">
        <v>34</v>
      </c>
      <c r="F269" s="15">
        <v>33</v>
      </c>
      <c r="G269" s="15">
        <v>32</v>
      </c>
      <c r="H269" s="15"/>
      <c r="I269" s="15"/>
      <c r="J269" s="16"/>
      <c r="L269" s="28" t="s">
        <v>97</v>
      </c>
      <c r="M269" s="28" t="str">
        <f t="shared" si="24"/>
        <v>no</v>
      </c>
      <c r="N269" s="28" t="str">
        <f t="shared" si="24"/>
        <v>no</v>
      </c>
      <c r="O269" s="28" t="str">
        <f t="shared" si="24"/>
        <v>no</v>
      </c>
      <c r="P269" s="28" t="str">
        <f t="shared" si="24"/>
        <v>no</v>
      </c>
      <c r="Q269" s="28" t="str">
        <f t="shared" si="24"/>
        <v>no</v>
      </c>
      <c r="R269" s="28" t="str">
        <f t="shared" si="24"/>
        <v>no</v>
      </c>
      <c r="S269" s="28" t="str">
        <f t="shared" si="24"/>
        <v>no</v>
      </c>
      <c r="T269" s="28" t="str">
        <f t="shared" si="24"/>
        <v>no</v>
      </c>
      <c r="U269" s="28" t="str">
        <f t="shared" si="24"/>
        <v>no</v>
      </c>
      <c r="V269" s="28" t="str">
        <f t="shared" si="24"/>
        <v>no</v>
      </c>
      <c r="W269" s="28" t="str">
        <f t="shared" si="24"/>
        <v>no</v>
      </c>
      <c r="X269" s="28" t="str">
        <f t="shared" si="24"/>
        <v>no</v>
      </c>
      <c r="Y269" s="28" t="str">
        <f t="shared" si="24"/>
        <v>no</v>
      </c>
      <c r="Z269" s="28" t="str">
        <f t="shared" si="24"/>
        <v>no</v>
      </c>
      <c r="AA269" s="28" t="str">
        <f t="shared" si="24"/>
        <v>no</v>
      </c>
      <c r="AB269" s="28" t="str">
        <f t="shared" si="24"/>
        <v>no</v>
      </c>
      <c r="AC269" s="28" t="str">
        <f t="shared" si="24"/>
        <v>no</v>
      </c>
      <c r="AD269" s="28" t="str">
        <f t="shared" si="24"/>
        <v>no</v>
      </c>
      <c r="AE269" s="28" t="str">
        <f t="shared" si="24"/>
        <v>no</v>
      </c>
      <c r="AF269" s="28" t="str">
        <f t="shared" si="24"/>
        <v>no</v>
      </c>
      <c r="AG269" s="28" t="str">
        <f t="shared" si="23"/>
        <v>no</v>
      </c>
    </row>
    <row r="270" spans="1:33" ht="12.75">
      <c r="A270" s="14"/>
      <c r="B270" s="71">
        <v>53</v>
      </c>
      <c r="C270" s="15">
        <v>52</v>
      </c>
      <c r="D270" s="15">
        <v>51</v>
      </c>
      <c r="E270" s="15">
        <v>50</v>
      </c>
      <c r="F270" s="15">
        <v>49</v>
      </c>
      <c r="G270" s="15">
        <v>48</v>
      </c>
      <c r="H270" s="15"/>
      <c r="I270" s="54" t="s">
        <v>155</v>
      </c>
      <c r="J270" s="16"/>
      <c r="L270" s="28" t="s">
        <v>97</v>
      </c>
      <c r="M270" s="28" t="str">
        <f t="shared" si="24"/>
        <v>no</v>
      </c>
      <c r="N270" s="28" t="str">
        <f t="shared" si="24"/>
        <v>no</v>
      </c>
      <c r="O270" s="28" t="str">
        <f t="shared" si="24"/>
        <v>no</v>
      </c>
      <c r="P270" s="28" t="str">
        <f t="shared" si="24"/>
        <v>no</v>
      </c>
      <c r="Q270" s="28" t="str">
        <f t="shared" si="24"/>
        <v>no</v>
      </c>
      <c r="R270" s="28" t="str">
        <f t="shared" si="24"/>
        <v>no</v>
      </c>
      <c r="S270" s="28" t="str">
        <f t="shared" si="24"/>
        <v>no</v>
      </c>
      <c r="T270" s="28" t="str">
        <f t="shared" si="24"/>
        <v>no</v>
      </c>
      <c r="U270" s="28" t="str">
        <f t="shared" si="24"/>
        <v>no</v>
      </c>
      <c r="V270" s="28" t="str">
        <f t="shared" si="24"/>
        <v>GGU</v>
      </c>
      <c r="W270" s="28" t="str">
        <f t="shared" si="24"/>
        <v>no</v>
      </c>
      <c r="X270" s="28" t="str">
        <f t="shared" si="24"/>
        <v>no</v>
      </c>
      <c r="Y270" s="28" t="str">
        <f t="shared" si="24"/>
        <v>no</v>
      </c>
      <c r="Z270" s="28" t="str">
        <f t="shared" si="24"/>
        <v>no</v>
      </c>
      <c r="AA270" s="28" t="str">
        <f t="shared" si="24"/>
        <v>no</v>
      </c>
      <c r="AB270" s="28" t="str">
        <f t="shared" si="24"/>
        <v>no</v>
      </c>
      <c r="AC270" s="28" t="str">
        <f t="shared" si="24"/>
        <v>no</v>
      </c>
      <c r="AD270" s="28" t="str">
        <f t="shared" si="24"/>
        <v>no</v>
      </c>
      <c r="AE270" s="28" t="str">
        <f t="shared" si="24"/>
        <v>no</v>
      </c>
      <c r="AF270" s="28" t="str">
        <f t="shared" si="24"/>
        <v>no</v>
      </c>
      <c r="AG270" s="28" t="str">
        <f t="shared" si="23"/>
        <v>no</v>
      </c>
    </row>
    <row r="271" spans="1:33" ht="12.75">
      <c r="A271" s="17"/>
      <c r="B271" s="73">
        <v>59</v>
      </c>
      <c r="C271" s="18">
        <v>58</v>
      </c>
      <c r="D271" s="18">
        <v>57</v>
      </c>
      <c r="E271" s="18">
        <v>56</v>
      </c>
      <c r="F271" s="18">
        <v>55</v>
      </c>
      <c r="G271" s="18">
        <v>54</v>
      </c>
      <c r="H271" s="18"/>
      <c r="I271" s="18"/>
      <c r="J271" s="19"/>
      <c r="L271" s="28" t="s">
        <v>97</v>
      </c>
      <c r="M271" s="28" t="str">
        <f t="shared" si="24"/>
        <v>no</v>
      </c>
      <c r="N271" s="28" t="str">
        <f t="shared" si="24"/>
        <v>no</v>
      </c>
      <c r="O271" s="28" t="str">
        <f t="shared" si="24"/>
        <v>no</v>
      </c>
      <c r="P271" s="28" t="str">
        <f t="shared" si="24"/>
        <v>no</v>
      </c>
      <c r="Q271" s="28" t="str">
        <f t="shared" si="24"/>
        <v>no</v>
      </c>
      <c r="R271" s="28" t="str">
        <f t="shared" si="24"/>
        <v>no</v>
      </c>
      <c r="S271" s="28" t="str">
        <f t="shared" si="24"/>
        <v>no</v>
      </c>
      <c r="T271" s="28" t="str">
        <f t="shared" si="24"/>
        <v>no</v>
      </c>
      <c r="U271" s="28" t="str">
        <f t="shared" si="24"/>
        <v>no</v>
      </c>
      <c r="V271" s="28" t="str">
        <f t="shared" si="24"/>
        <v>no</v>
      </c>
      <c r="W271" s="28" t="str">
        <f t="shared" si="24"/>
        <v>no</v>
      </c>
      <c r="X271" s="28" t="str">
        <f t="shared" si="24"/>
        <v>no</v>
      </c>
      <c r="Y271" s="28" t="str">
        <f t="shared" si="24"/>
        <v>no</v>
      </c>
      <c r="Z271" s="28" t="str">
        <f t="shared" si="24"/>
        <v>no</v>
      </c>
      <c r="AA271" s="28" t="str">
        <f t="shared" si="24"/>
        <v>no</v>
      </c>
      <c r="AB271" s="28" t="str">
        <f t="shared" si="24"/>
        <v>no</v>
      </c>
      <c r="AC271" s="28" t="str">
        <f t="shared" si="24"/>
        <v>no</v>
      </c>
      <c r="AD271" s="28" t="str">
        <f t="shared" si="24"/>
        <v>no</v>
      </c>
      <c r="AE271" s="28" t="str">
        <f t="shared" si="24"/>
        <v>no</v>
      </c>
      <c r="AF271" s="28" t="str">
        <f t="shared" si="24"/>
        <v>no</v>
      </c>
      <c r="AG271" s="28" t="str">
        <f t="shared" si="23"/>
        <v>no</v>
      </c>
    </row>
    <row r="272" spans="12:33" ht="12.75">
      <c r="L272" s="28" t="s">
        <v>97</v>
      </c>
      <c r="M272" s="28" t="str">
        <f aca="true" t="shared" si="25" ref="M272:AF272">IF($O106=M$181,$P106,"no")</f>
        <v>no</v>
      </c>
      <c r="N272" s="28" t="str">
        <f t="shared" si="25"/>
        <v>no</v>
      </c>
      <c r="O272" s="28" t="str">
        <f t="shared" si="25"/>
        <v>no</v>
      </c>
      <c r="P272" s="28" t="str">
        <f t="shared" si="25"/>
        <v>no</v>
      </c>
      <c r="Q272" s="28" t="str">
        <f t="shared" si="25"/>
        <v>no</v>
      </c>
      <c r="R272" s="28" t="str">
        <f t="shared" si="25"/>
        <v>no</v>
      </c>
      <c r="S272" s="28" t="str">
        <f t="shared" si="25"/>
        <v>no</v>
      </c>
      <c r="T272" s="28" t="str">
        <f t="shared" si="25"/>
        <v>no</v>
      </c>
      <c r="U272" s="28" t="str">
        <f t="shared" si="25"/>
        <v>GUA</v>
      </c>
      <c r="V272" s="28" t="str">
        <f t="shared" si="25"/>
        <v>no</v>
      </c>
      <c r="W272" s="28" t="str">
        <f t="shared" si="25"/>
        <v>no</v>
      </c>
      <c r="X272" s="28" t="str">
        <f t="shared" si="25"/>
        <v>no</v>
      </c>
      <c r="Y272" s="28" t="str">
        <f t="shared" si="25"/>
        <v>no</v>
      </c>
      <c r="Z272" s="28" t="str">
        <f t="shared" si="25"/>
        <v>no</v>
      </c>
      <c r="AA272" s="28" t="str">
        <f t="shared" si="25"/>
        <v>no</v>
      </c>
      <c r="AB272" s="28" t="str">
        <f t="shared" si="25"/>
        <v>no</v>
      </c>
      <c r="AC272" s="28" t="str">
        <f t="shared" si="25"/>
        <v>no</v>
      </c>
      <c r="AD272" s="28" t="str">
        <f t="shared" si="25"/>
        <v>no</v>
      </c>
      <c r="AE272" s="28" t="str">
        <f t="shared" si="25"/>
        <v>no</v>
      </c>
      <c r="AF272" s="28" t="str">
        <f t="shared" si="25"/>
        <v>no</v>
      </c>
      <c r="AG272" s="28" t="str">
        <f>IF($O106=AG$181,$P106,"no")</f>
        <v>no</v>
      </c>
    </row>
    <row r="273" spans="12:33" ht="12.75">
      <c r="L273" s="28" t="s">
        <v>97</v>
      </c>
      <c r="M273" s="28" t="str">
        <f aca="true" t="shared" si="26" ref="M273:AF285">IF($O107=M$181,$P107,"no")</f>
        <v>no</v>
      </c>
      <c r="N273" s="28" t="str">
        <f t="shared" si="26"/>
        <v>no</v>
      </c>
      <c r="O273" s="28" t="str">
        <f t="shared" si="26"/>
        <v>no</v>
      </c>
      <c r="P273" s="28" t="str">
        <f t="shared" si="26"/>
        <v>no</v>
      </c>
      <c r="Q273" s="28" t="str">
        <f t="shared" si="26"/>
        <v>no</v>
      </c>
      <c r="R273" s="28" t="str">
        <f t="shared" si="26"/>
        <v>no</v>
      </c>
      <c r="S273" s="28" t="str">
        <f t="shared" si="26"/>
        <v>no</v>
      </c>
      <c r="T273" s="28" t="str">
        <f t="shared" si="26"/>
        <v>no</v>
      </c>
      <c r="U273" s="28" t="str">
        <f t="shared" si="26"/>
        <v>no</v>
      </c>
      <c r="V273" s="28" t="str">
        <f t="shared" si="26"/>
        <v>no</v>
      </c>
      <c r="W273" s="28" t="str">
        <f t="shared" si="26"/>
        <v>no</v>
      </c>
      <c r="X273" s="28" t="str">
        <f t="shared" si="26"/>
        <v>no</v>
      </c>
      <c r="Y273" s="28" t="str">
        <f t="shared" si="26"/>
        <v>no</v>
      </c>
      <c r="Z273" s="28" t="str">
        <f t="shared" si="26"/>
        <v>no</v>
      </c>
      <c r="AA273" s="28" t="str">
        <f t="shared" si="26"/>
        <v>no</v>
      </c>
      <c r="AB273" s="28" t="str">
        <f t="shared" si="26"/>
        <v>no</v>
      </c>
      <c r="AC273" s="28" t="str">
        <f t="shared" si="26"/>
        <v>no</v>
      </c>
      <c r="AD273" s="28" t="str">
        <f t="shared" si="26"/>
        <v>no</v>
      </c>
      <c r="AE273" s="28" t="str">
        <f t="shared" si="26"/>
        <v>no</v>
      </c>
      <c r="AF273" s="28" t="str">
        <f t="shared" si="26"/>
        <v>no</v>
      </c>
      <c r="AG273" s="28" t="str">
        <f>IF($O107=AG$181,$P107,"no")</f>
        <v>no</v>
      </c>
    </row>
    <row r="274" spans="12:33" ht="12.75">
      <c r="L274" s="28" t="s">
        <v>97</v>
      </c>
      <c r="M274" s="28" t="str">
        <f t="shared" si="26"/>
        <v>no</v>
      </c>
      <c r="N274" s="28" t="str">
        <f t="shared" si="26"/>
        <v>no</v>
      </c>
      <c r="O274" s="28" t="str">
        <f t="shared" si="26"/>
        <v>no</v>
      </c>
      <c r="P274" s="28" t="str">
        <f t="shared" si="26"/>
        <v>no</v>
      </c>
      <c r="Q274" s="28" t="str">
        <f t="shared" si="26"/>
        <v>no</v>
      </c>
      <c r="R274" s="28" t="str">
        <f t="shared" si="26"/>
        <v>no</v>
      </c>
      <c r="S274" s="28" t="str">
        <f t="shared" si="26"/>
        <v>GUC</v>
      </c>
      <c r="T274" s="28" t="str">
        <f t="shared" si="26"/>
        <v>no</v>
      </c>
      <c r="U274" s="28" t="str">
        <f t="shared" si="26"/>
        <v>no</v>
      </c>
      <c r="V274" s="28" t="str">
        <f t="shared" si="26"/>
        <v>no</v>
      </c>
      <c r="W274" s="28" t="str">
        <f t="shared" si="26"/>
        <v>no</v>
      </c>
      <c r="X274" s="28" t="str">
        <f t="shared" si="26"/>
        <v>no</v>
      </c>
      <c r="Y274" s="28" t="str">
        <f t="shared" si="26"/>
        <v>no</v>
      </c>
      <c r="Z274" s="28" t="str">
        <f t="shared" si="26"/>
        <v>no</v>
      </c>
      <c r="AA274" s="28" t="str">
        <f t="shared" si="26"/>
        <v>no</v>
      </c>
      <c r="AB274" s="28" t="str">
        <f t="shared" si="26"/>
        <v>no</v>
      </c>
      <c r="AC274" s="28" t="str">
        <f t="shared" si="26"/>
        <v>no</v>
      </c>
      <c r="AD274" s="28" t="str">
        <f t="shared" si="26"/>
        <v>no</v>
      </c>
      <c r="AE274" s="28" t="str">
        <f t="shared" si="26"/>
        <v>no</v>
      </c>
      <c r="AF274" s="28" t="str">
        <f t="shared" si="26"/>
        <v>no</v>
      </c>
      <c r="AG274" s="28" t="str">
        <f aca="true" t="shared" si="27" ref="AG274:AG292">IF($O108=AG$181,$P108,"no")</f>
        <v>no</v>
      </c>
    </row>
    <row r="275" spans="12:33" ht="12.75">
      <c r="L275" s="28" t="s">
        <v>97</v>
      </c>
      <c r="M275" s="28" t="str">
        <f t="shared" si="26"/>
        <v>no</v>
      </c>
      <c r="N275" s="28" t="str">
        <f t="shared" si="26"/>
        <v>no</v>
      </c>
      <c r="O275" s="28" t="str">
        <f t="shared" si="26"/>
        <v>no</v>
      </c>
      <c r="P275" s="28" t="str">
        <f t="shared" si="26"/>
        <v>no</v>
      </c>
      <c r="Q275" s="28" t="str">
        <f t="shared" si="26"/>
        <v>no</v>
      </c>
      <c r="R275" s="28" t="str">
        <f t="shared" si="26"/>
        <v>no</v>
      </c>
      <c r="S275" s="28" t="str">
        <f t="shared" si="26"/>
        <v>no</v>
      </c>
      <c r="T275" s="28" t="str">
        <f t="shared" si="26"/>
        <v>no</v>
      </c>
      <c r="U275" s="28" t="str">
        <f t="shared" si="26"/>
        <v>no</v>
      </c>
      <c r="V275" s="28" t="str">
        <f t="shared" si="26"/>
        <v>no</v>
      </c>
      <c r="W275" s="28" t="str">
        <f t="shared" si="26"/>
        <v>no</v>
      </c>
      <c r="X275" s="28" t="str">
        <f t="shared" si="26"/>
        <v>no</v>
      </c>
      <c r="Y275" s="28" t="str">
        <f t="shared" si="26"/>
        <v>no</v>
      </c>
      <c r="Z275" s="28" t="str">
        <f t="shared" si="26"/>
        <v>no</v>
      </c>
      <c r="AA275" s="28" t="str">
        <f t="shared" si="26"/>
        <v>no</v>
      </c>
      <c r="AB275" s="28" t="str">
        <f t="shared" si="26"/>
        <v>no</v>
      </c>
      <c r="AC275" s="28" t="str">
        <f t="shared" si="26"/>
        <v>no</v>
      </c>
      <c r="AD275" s="28" t="str">
        <f t="shared" si="26"/>
        <v>no</v>
      </c>
      <c r="AE275" s="28" t="str">
        <f t="shared" si="26"/>
        <v>no</v>
      </c>
      <c r="AF275" s="28" t="str">
        <f t="shared" si="26"/>
        <v>no</v>
      </c>
      <c r="AG275" s="28" t="str">
        <f t="shared" si="27"/>
        <v>no</v>
      </c>
    </row>
    <row r="276" spans="12:33" ht="12.75">
      <c r="L276" s="28" t="s">
        <v>97</v>
      </c>
      <c r="M276" s="28" t="str">
        <f t="shared" si="26"/>
        <v>no</v>
      </c>
      <c r="N276" s="28" t="str">
        <f t="shared" si="26"/>
        <v>no</v>
      </c>
      <c r="O276" s="28" t="str">
        <f t="shared" si="26"/>
        <v>no</v>
      </c>
      <c r="P276" s="28" t="str">
        <f t="shared" si="26"/>
        <v>no</v>
      </c>
      <c r="Q276" s="28" t="str">
        <f t="shared" si="26"/>
        <v>no</v>
      </c>
      <c r="R276" s="28" t="str">
        <f t="shared" si="26"/>
        <v>no</v>
      </c>
      <c r="S276" s="28" t="str">
        <f t="shared" si="26"/>
        <v>no</v>
      </c>
      <c r="T276" s="28" t="str">
        <f t="shared" si="26"/>
        <v>GUG</v>
      </c>
      <c r="U276" s="28" t="str">
        <f t="shared" si="26"/>
        <v>no</v>
      </c>
      <c r="V276" s="28" t="str">
        <f t="shared" si="26"/>
        <v>no</v>
      </c>
      <c r="W276" s="28" t="str">
        <f t="shared" si="26"/>
        <v>no</v>
      </c>
      <c r="X276" s="28" t="str">
        <f t="shared" si="26"/>
        <v>no</v>
      </c>
      <c r="Y276" s="28" t="str">
        <f t="shared" si="26"/>
        <v>no</v>
      </c>
      <c r="Z276" s="28" t="str">
        <f t="shared" si="26"/>
        <v>no</v>
      </c>
      <c r="AA276" s="28" t="str">
        <f t="shared" si="26"/>
        <v>no</v>
      </c>
      <c r="AB276" s="28" t="str">
        <f t="shared" si="26"/>
        <v>no</v>
      </c>
      <c r="AC276" s="28" t="str">
        <f t="shared" si="26"/>
        <v>no</v>
      </c>
      <c r="AD276" s="28" t="str">
        <f t="shared" si="26"/>
        <v>no</v>
      </c>
      <c r="AE276" s="28" t="str">
        <f t="shared" si="26"/>
        <v>no</v>
      </c>
      <c r="AF276" s="28" t="str">
        <f t="shared" si="26"/>
        <v>no</v>
      </c>
      <c r="AG276" s="28" t="str">
        <f t="shared" si="27"/>
        <v>no</v>
      </c>
    </row>
    <row r="277" spans="12:33" ht="12.75">
      <c r="L277" s="28" t="s">
        <v>97</v>
      </c>
      <c r="M277" s="28" t="str">
        <f t="shared" si="26"/>
        <v>no</v>
      </c>
      <c r="N277" s="28" t="str">
        <f t="shared" si="26"/>
        <v>no</v>
      </c>
      <c r="O277" s="28" t="str">
        <f t="shared" si="26"/>
        <v>no</v>
      </c>
      <c r="P277" s="28" t="str">
        <f t="shared" si="26"/>
        <v>no</v>
      </c>
      <c r="Q277" s="28" t="str">
        <f t="shared" si="26"/>
        <v>no</v>
      </c>
      <c r="R277" s="28" t="str">
        <f t="shared" si="26"/>
        <v>no</v>
      </c>
      <c r="S277" s="28" t="str">
        <f t="shared" si="26"/>
        <v>no</v>
      </c>
      <c r="T277" s="28" t="str">
        <f t="shared" si="26"/>
        <v>no</v>
      </c>
      <c r="U277" s="28" t="str">
        <f t="shared" si="26"/>
        <v>no</v>
      </c>
      <c r="V277" s="28" t="str">
        <f t="shared" si="26"/>
        <v>no</v>
      </c>
      <c r="W277" s="28" t="str">
        <f t="shared" si="26"/>
        <v>no</v>
      </c>
      <c r="X277" s="28" t="str">
        <f t="shared" si="26"/>
        <v>no</v>
      </c>
      <c r="Y277" s="28" t="str">
        <f t="shared" si="26"/>
        <v>no</v>
      </c>
      <c r="Z277" s="28" t="str">
        <f t="shared" si="26"/>
        <v>no</v>
      </c>
      <c r="AA277" s="28" t="str">
        <f t="shared" si="26"/>
        <v>no</v>
      </c>
      <c r="AB277" s="28" t="str">
        <f t="shared" si="26"/>
        <v>no</v>
      </c>
      <c r="AC277" s="28" t="str">
        <f t="shared" si="26"/>
        <v>no</v>
      </c>
      <c r="AD277" s="28" t="str">
        <f t="shared" si="26"/>
        <v>no</v>
      </c>
      <c r="AE277" s="28" t="str">
        <f t="shared" si="26"/>
        <v>no</v>
      </c>
      <c r="AF277" s="28" t="str">
        <f t="shared" si="26"/>
        <v>no</v>
      </c>
      <c r="AG277" s="28" t="str">
        <f t="shared" si="27"/>
        <v>no</v>
      </c>
    </row>
    <row r="278" spans="12:33" ht="12.75">
      <c r="L278" s="28" t="s">
        <v>97</v>
      </c>
      <c r="M278" s="28" t="str">
        <f t="shared" si="26"/>
        <v>no</v>
      </c>
      <c r="N278" s="28" t="str">
        <f t="shared" si="26"/>
        <v>no</v>
      </c>
      <c r="O278" s="28" t="str">
        <f t="shared" si="26"/>
        <v>no</v>
      </c>
      <c r="P278" s="28" t="str">
        <f t="shared" si="26"/>
        <v>no</v>
      </c>
      <c r="Q278" s="28" t="str">
        <f t="shared" si="26"/>
        <v>no</v>
      </c>
      <c r="R278" s="28" t="str">
        <f t="shared" si="26"/>
        <v>GUU</v>
      </c>
      <c r="S278" s="28" t="str">
        <f t="shared" si="26"/>
        <v>no</v>
      </c>
      <c r="T278" s="28" t="str">
        <f t="shared" si="26"/>
        <v>no</v>
      </c>
      <c r="U278" s="28" t="str">
        <f t="shared" si="26"/>
        <v>no</v>
      </c>
      <c r="V278" s="28" t="str">
        <f t="shared" si="26"/>
        <v>no</v>
      </c>
      <c r="W278" s="28" t="str">
        <f t="shared" si="26"/>
        <v>no</v>
      </c>
      <c r="X278" s="28" t="str">
        <f t="shared" si="26"/>
        <v>no</v>
      </c>
      <c r="Y278" s="28" t="str">
        <f t="shared" si="26"/>
        <v>no</v>
      </c>
      <c r="Z278" s="28" t="str">
        <f t="shared" si="26"/>
        <v>no</v>
      </c>
      <c r="AA278" s="28" t="str">
        <f t="shared" si="26"/>
        <v>no</v>
      </c>
      <c r="AB278" s="28" t="str">
        <f t="shared" si="26"/>
        <v>no</v>
      </c>
      <c r="AC278" s="28" t="str">
        <f t="shared" si="26"/>
        <v>no</v>
      </c>
      <c r="AD278" s="28" t="str">
        <f t="shared" si="26"/>
        <v>no</v>
      </c>
      <c r="AE278" s="28" t="str">
        <f t="shared" si="26"/>
        <v>no</v>
      </c>
      <c r="AF278" s="28" t="str">
        <f t="shared" si="26"/>
        <v>no</v>
      </c>
      <c r="AG278" s="28" t="str">
        <f t="shared" si="27"/>
        <v>no</v>
      </c>
    </row>
    <row r="279" spans="12:33" ht="12.75">
      <c r="L279" s="28" t="s">
        <v>97</v>
      </c>
      <c r="M279" s="28" t="str">
        <f t="shared" si="26"/>
        <v>no</v>
      </c>
      <c r="N279" s="28" t="str">
        <f t="shared" si="26"/>
        <v>no</v>
      </c>
      <c r="O279" s="28" t="str">
        <f t="shared" si="26"/>
        <v>no</v>
      </c>
      <c r="P279" s="28" t="str">
        <f t="shared" si="26"/>
        <v>no</v>
      </c>
      <c r="Q279" s="28" t="str">
        <f t="shared" si="26"/>
        <v>no</v>
      </c>
      <c r="R279" s="28" t="str">
        <f t="shared" si="26"/>
        <v>no</v>
      </c>
      <c r="S279" s="28" t="str">
        <f t="shared" si="26"/>
        <v>no</v>
      </c>
      <c r="T279" s="28" t="str">
        <f t="shared" si="26"/>
        <v>no</v>
      </c>
      <c r="U279" s="28" t="str">
        <f t="shared" si="26"/>
        <v>no</v>
      </c>
      <c r="V279" s="28" t="str">
        <f t="shared" si="26"/>
        <v>no</v>
      </c>
      <c r="W279" s="28" t="str">
        <f t="shared" si="26"/>
        <v>no</v>
      </c>
      <c r="X279" s="28" t="str">
        <f t="shared" si="26"/>
        <v>no</v>
      </c>
      <c r="Y279" s="28" t="str">
        <f t="shared" si="26"/>
        <v>no</v>
      </c>
      <c r="Z279" s="28" t="str">
        <f t="shared" si="26"/>
        <v>no</v>
      </c>
      <c r="AA279" s="28" t="str">
        <f t="shared" si="26"/>
        <v>no</v>
      </c>
      <c r="AB279" s="28" t="str">
        <f t="shared" si="26"/>
        <v>no</v>
      </c>
      <c r="AC279" s="28" t="str">
        <f t="shared" si="26"/>
        <v>no</v>
      </c>
      <c r="AD279" s="28" t="str">
        <f t="shared" si="26"/>
        <v>no</v>
      </c>
      <c r="AE279" s="28" t="str">
        <f t="shared" si="26"/>
        <v>no</v>
      </c>
      <c r="AF279" s="28" t="str">
        <f t="shared" si="26"/>
        <v>no</v>
      </c>
      <c r="AG279" s="28" t="str">
        <f t="shared" si="27"/>
        <v>no</v>
      </c>
    </row>
    <row r="280" spans="12:33" ht="12.75">
      <c r="L280" s="28" t="s">
        <v>97</v>
      </c>
      <c r="M280" s="28" t="str">
        <f t="shared" si="26"/>
        <v>no</v>
      </c>
      <c r="N280" s="28" t="str">
        <f t="shared" si="26"/>
        <v>no</v>
      </c>
      <c r="O280" s="28" t="str">
        <f t="shared" si="26"/>
        <v>no</v>
      </c>
      <c r="P280" s="28" t="str">
        <f t="shared" si="26"/>
        <v>no</v>
      </c>
      <c r="Q280" s="28" t="str">
        <f t="shared" si="26"/>
        <v>no</v>
      </c>
      <c r="R280" s="28" t="str">
        <f t="shared" si="26"/>
        <v>no</v>
      </c>
      <c r="S280" s="28" t="str">
        <f t="shared" si="26"/>
        <v>no</v>
      </c>
      <c r="T280" s="28" t="str">
        <f t="shared" si="26"/>
        <v>no</v>
      </c>
      <c r="U280" s="28" t="str">
        <f t="shared" si="26"/>
        <v>no</v>
      </c>
      <c r="V280" s="28" t="str">
        <f t="shared" si="26"/>
        <v>no</v>
      </c>
      <c r="W280" s="28" t="str">
        <f t="shared" si="26"/>
        <v>no</v>
      </c>
      <c r="X280" s="28" t="str">
        <f t="shared" si="26"/>
        <v>no</v>
      </c>
      <c r="Y280" s="28" t="str">
        <f t="shared" si="26"/>
        <v>no</v>
      </c>
      <c r="Z280" s="28" t="str">
        <f t="shared" si="26"/>
        <v>no</v>
      </c>
      <c r="AA280" s="28" t="str">
        <f t="shared" si="26"/>
        <v>no</v>
      </c>
      <c r="AB280" s="28" t="str">
        <f t="shared" si="26"/>
        <v>no</v>
      </c>
      <c r="AC280" s="28" t="str">
        <f t="shared" si="26"/>
        <v>no</v>
      </c>
      <c r="AD280" s="28" t="str">
        <f t="shared" si="26"/>
        <v>no</v>
      </c>
      <c r="AE280" s="28" t="str">
        <f t="shared" si="26"/>
        <v>no</v>
      </c>
      <c r="AF280" s="28" t="str">
        <f t="shared" si="26"/>
        <v>no</v>
      </c>
      <c r="AG280" s="28" t="str">
        <f t="shared" si="27"/>
        <v>no</v>
      </c>
    </row>
    <row r="281" spans="12:33" ht="12.75">
      <c r="L281" s="28" t="s">
        <v>97</v>
      </c>
      <c r="M281" s="28" t="str">
        <f t="shared" si="26"/>
        <v>no</v>
      </c>
      <c r="N281" s="28" t="str">
        <f t="shared" si="26"/>
        <v>no</v>
      </c>
      <c r="O281" s="28" t="str">
        <f t="shared" si="26"/>
        <v>no</v>
      </c>
      <c r="P281" s="28" t="str">
        <f t="shared" si="26"/>
        <v>no</v>
      </c>
      <c r="Q281" s="28" t="str">
        <f t="shared" si="26"/>
        <v>no</v>
      </c>
      <c r="R281" s="28" t="str">
        <f t="shared" si="26"/>
        <v>no</v>
      </c>
      <c r="S281" s="28" t="str">
        <f t="shared" si="26"/>
        <v>no</v>
      </c>
      <c r="T281" s="28" t="str">
        <f t="shared" si="26"/>
        <v>no</v>
      </c>
      <c r="U281" s="28" t="str">
        <f t="shared" si="26"/>
        <v>no</v>
      </c>
      <c r="V281" s="28" t="str">
        <f t="shared" si="26"/>
        <v>UAA</v>
      </c>
      <c r="W281" s="28" t="str">
        <f t="shared" si="26"/>
        <v>no</v>
      </c>
      <c r="X281" s="28" t="str">
        <f t="shared" si="26"/>
        <v>no</v>
      </c>
      <c r="Y281" s="28" t="str">
        <f t="shared" si="26"/>
        <v>no</v>
      </c>
      <c r="Z281" s="28" t="str">
        <f t="shared" si="26"/>
        <v>no</v>
      </c>
      <c r="AA281" s="28" t="str">
        <f t="shared" si="26"/>
        <v>no</v>
      </c>
      <c r="AB281" s="28" t="str">
        <f t="shared" si="26"/>
        <v>no</v>
      </c>
      <c r="AC281" s="28" t="str">
        <f t="shared" si="26"/>
        <v>no</v>
      </c>
      <c r="AD281" s="28" t="str">
        <f t="shared" si="26"/>
        <v>no</v>
      </c>
      <c r="AE281" s="28" t="str">
        <f t="shared" si="26"/>
        <v>no</v>
      </c>
      <c r="AF281" s="28" t="str">
        <f t="shared" si="26"/>
        <v>no</v>
      </c>
      <c r="AG281" s="28" t="str">
        <f t="shared" si="27"/>
        <v>no</v>
      </c>
    </row>
    <row r="282" spans="12:33" ht="12.75">
      <c r="L282" s="28" t="s">
        <v>97</v>
      </c>
      <c r="M282" s="28" t="str">
        <f t="shared" si="26"/>
        <v>no</v>
      </c>
      <c r="N282" s="28" t="str">
        <f t="shared" si="26"/>
        <v>no</v>
      </c>
      <c r="O282" s="28" t="str">
        <f t="shared" si="26"/>
        <v>no</v>
      </c>
      <c r="P282" s="28" t="str">
        <f t="shared" si="26"/>
        <v>no</v>
      </c>
      <c r="Q282" s="28" t="str">
        <f t="shared" si="26"/>
        <v>no</v>
      </c>
      <c r="R282" s="28" t="str">
        <f t="shared" si="26"/>
        <v>no</v>
      </c>
      <c r="S282" s="28" t="str">
        <f t="shared" si="26"/>
        <v>no</v>
      </c>
      <c r="T282" s="28" t="str">
        <f t="shared" si="26"/>
        <v>no</v>
      </c>
      <c r="U282" s="28" t="str">
        <f t="shared" si="26"/>
        <v>no</v>
      </c>
      <c r="V282" s="28" t="str">
        <f t="shared" si="26"/>
        <v>no</v>
      </c>
      <c r="W282" s="28" t="str">
        <f t="shared" si="26"/>
        <v>no</v>
      </c>
      <c r="X282" s="28" t="str">
        <f t="shared" si="26"/>
        <v>no</v>
      </c>
      <c r="Y282" s="28" t="str">
        <f t="shared" si="26"/>
        <v>no</v>
      </c>
      <c r="Z282" s="28" t="str">
        <f t="shared" si="26"/>
        <v>no</v>
      </c>
      <c r="AA282" s="28" t="str">
        <f t="shared" si="26"/>
        <v>no</v>
      </c>
      <c r="AB282" s="28" t="str">
        <f t="shared" si="26"/>
        <v>no</v>
      </c>
      <c r="AC282" s="28" t="str">
        <f t="shared" si="26"/>
        <v>no</v>
      </c>
      <c r="AD282" s="28" t="str">
        <f t="shared" si="26"/>
        <v>no</v>
      </c>
      <c r="AE282" s="28" t="str">
        <f t="shared" si="26"/>
        <v>no</v>
      </c>
      <c r="AF282" s="28" t="str">
        <f t="shared" si="26"/>
        <v>no</v>
      </c>
      <c r="AG282" s="28" t="str">
        <f t="shared" si="27"/>
        <v>no</v>
      </c>
    </row>
    <row r="283" spans="12:33" ht="12.75">
      <c r="L283" s="28" t="s">
        <v>97</v>
      </c>
      <c r="M283" s="28" t="str">
        <f t="shared" si="26"/>
        <v>no</v>
      </c>
      <c r="N283" s="28" t="str">
        <f t="shared" si="26"/>
        <v>no</v>
      </c>
      <c r="O283" s="28" t="str">
        <f t="shared" si="26"/>
        <v>no</v>
      </c>
      <c r="P283" s="28" t="str">
        <f t="shared" si="26"/>
        <v>no</v>
      </c>
      <c r="Q283" s="28" t="str">
        <f t="shared" si="26"/>
        <v>no</v>
      </c>
      <c r="R283" s="28" t="str">
        <f t="shared" si="26"/>
        <v>no</v>
      </c>
      <c r="S283" s="28" t="str">
        <f t="shared" si="26"/>
        <v>no</v>
      </c>
      <c r="T283" s="28" t="str">
        <f t="shared" si="26"/>
        <v>UAC</v>
      </c>
      <c r="U283" s="28" t="str">
        <f t="shared" si="26"/>
        <v>no</v>
      </c>
      <c r="V283" s="28" t="str">
        <f t="shared" si="26"/>
        <v>no</v>
      </c>
      <c r="W283" s="28" t="str">
        <f t="shared" si="26"/>
        <v>no</v>
      </c>
      <c r="X283" s="28" t="str">
        <f t="shared" si="26"/>
        <v>no</v>
      </c>
      <c r="Y283" s="28" t="str">
        <f t="shared" si="26"/>
        <v>no</v>
      </c>
      <c r="Z283" s="28" t="str">
        <f t="shared" si="26"/>
        <v>no</v>
      </c>
      <c r="AA283" s="28" t="str">
        <f t="shared" si="26"/>
        <v>no</v>
      </c>
      <c r="AB283" s="28" t="str">
        <f t="shared" si="26"/>
        <v>no</v>
      </c>
      <c r="AC283" s="28" t="str">
        <f t="shared" si="26"/>
        <v>no</v>
      </c>
      <c r="AD283" s="28" t="str">
        <f t="shared" si="26"/>
        <v>no</v>
      </c>
      <c r="AE283" s="28" t="str">
        <f t="shared" si="26"/>
        <v>no</v>
      </c>
      <c r="AF283" s="28" t="str">
        <f t="shared" si="26"/>
        <v>no</v>
      </c>
      <c r="AG283" s="28" t="str">
        <f t="shared" si="27"/>
        <v>no</v>
      </c>
    </row>
    <row r="284" spans="12:33" ht="12.75">
      <c r="L284" s="28" t="s">
        <v>97</v>
      </c>
      <c r="M284" s="28" t="str">
        <f t="shared" si="26"/>
        <v>no</v>
      </c>
      <c r="N284" s="28" t="str">
        <f t="shared" si="26"/>
        <v>no</v>
      </c>
      <c r="O284" s="28" t="str">
        <f t="shared" si="26"/>
        <v>no</v>
      </c>
      <c r="P284" s="28" t="str">
        <f t="shared" si="26"/>
        <v>no</v>
      </c>
      <c r="Q284" s="28" t="str">
        <f t="shared" si="26"/>
        <v>no</v>
      </c>
      <c r="R284" s="28" t="str">
        <f t="shared" si="26"/>
        <v>no</v>
      </c>
      <c r="S284" s="28" t="str">
        <f t="shared" si="26"/>
        <v>no</v>
      </c>
      <c r="T284" s="28" t="str">
        <f t="shared" si="26"/>
        <v>no</v>
      </c>
      <c r="U284" s="28" t="str">
        <f t="shared" si="26"/>
        <v>no</v>
      </c>
      <c r="V284" s="28" t="str">
        <f t="shared" si="26"/>
        <v>no</v>
      </c>
      <c r="W284" s="28" t="str">
        <f t="shared" si="26"/>
        <v>no</v>
      </c>
      <c r="X284" s="28" t="str">
        <f t="shared" si="26"/>
        <v>no</v>
      </c>
      <c r="Y284" s="28" t="str">
        <f t="shared" si="26"/>
        <v>no</v>
      </c>
      <c r="Z284" s="28" t="str">
        <f t="shared" si="26"/>
        <v>no</v>
      </c>
      <c r="AA284" s="28" t="str">
        <f t="shared" si="26"/>
        <v>no</v>
      </c>
      <c r="AB284" s="28" t="str">
        <f t="shared" si="26"/>
        <v>no</v>
      </c>
      <c r="AC284" s="28" t="str">
        <f t="shared" si="26"/>
        <v>no</v>
      </c>
      <c r="AD284" s="28" t="str">
        <f t="shared" si="26"/>
        <v>no</v>
      </c>
      <c r="AE284" s="28" t="str">
        <f t="shared" si="26"/>
        <v>no</v>
      </c>
      <c r="AF284" s="28" t="str">
        <f t="shared" si="26"/>
        <v>no</v>
      </c>
      <c r="AG284" s="28" t="str">
        <f t="shared" si="27"/>
        <v>no</v>
      </c>
    </row>
    <row r="285" spans="12:33" ht="12.75">
      <c r="L285" s="28" t="s">
        <v>97</v>
      </c>
      <c r="M285" s="28" t="str">
        <f t="shared" si="26"/>
        <v>no</v>
      </c>
      <c r="N285" s="28" t="str">
        <f t="shared" si="26"/>
        <v>no</v>
      </c>
      <c r="O285" s="28" t="str">
        <f t="shared" si="26"/>
        <v>no</v>
      </c>
      <c r="P285" s="28" t="str">
        <f t="shared" si="26"/>
        <v>no</v>
      </c>
      <c r="Q285" s="28" t="str">
        <f t="shared" si="26"/>
        <v>no</v>
      </c>
      <c r="R285" s="28" t="str">
        <f t="shared" si="26"/>
        <v>no</v>
      </c>
      <c r="S285" s="28" t="str">
        <f t="shared" si="26"/>
        <v>no</v>
      </c>
      <c r="T285" s="28" t="str">
        <f t="shared" si="26"/>
        <v>no</v>
      </c>
      <c r="U285" s="28" t="str">
        <f t="shared" si="26"/>
        <v>UAG</v>
      </c>
      <c r="V285" s="28" t="str">
        <f t="shared" si="26"/>
        <v>no</v>
      </c>
      <c r="W285" s="28" t="str">
        <f t="shared" si="26"/>
        <v>no</v>
      </c>
      <c r="X285" s="28" t="str">
        <f t="shared" si="26"/>
        <v>no</v>
      </c>
      <c r="Y285" s="28" t="str">
        <f t="shared" si="26"/>
        <v>no</v>
      </c>
      <c r="Z285" s="28" t="str">
        <f t="shared" si="26"/>
        <v>no</v>
      </c>
      <c r="AA285" s="28" t="str">
        <f t="shared" si="26"/>
        <v>no</v>
      </c>
      <c r="AB285" s="28" t="str">
        <f aca="true" t="shared" si="28" ref="M285:AF292">IF($O119=AB$181,$P119,"no")</f>
        <v>no</v>
      </c>
      <c r="AC285" s="28" t="str">
        <f t="shared" si="28"/>
        <v>no</v>
      </c>
      <c r="AD285" s="28" t="str">
        <f t="shared" si="28"/>
        <v>no</v>
      </c>
      <c r="AE285" s="28" t="str">
        <f t="shared" si="28"/>
        <v>no</v>
      </c>
      <c r="AF285" s="28" t="str">
        <f t="shared" si="28"/>
        <v>no</v>
      </c>
      <c r="AG285" s="28" t="str">
        <f t="shared" si="27"/>
        <v>no</v>
      </c>
    </row>
    <row r="286" spans="12:33" ht="12.75">
      <c r="L286" s="28" t="s">
        <v>97</v>
      </c>
      <c r="M286" s="28" t="str">
        <f t="shared" si="28"/>
        <v>no</v>
      </c>
      <c r="N286" s="28" t="str">
        <f t="shared" si="28"/>
        <v>no</v>
      </c>
      <c r="O286" s="28" t="str">
        <f t="shared" si="28"/>
        <v>no</v>
      </c>
      <c r="P286" s="28" t="str">
        <f t="shared" si="28"/>
        <v>no</v>
      </c>
      <c r="Q286" s="28" t="str">
        <f t="shared" si="28"/>
        <v>no</v>
      </c>
      <c r="R286" s="28" t="str">
        <f t="shared" si="28"/>
        <v>no</v>
      </c>
      <c r="S286" s="28" t="str">
        <f t="shared" si="28"/>
        <v>no</v>
      </c>
      <c r="T286" s="28" t="str">
        <f t="shared" si="28"/>
        <v>no</v>
      </c>
      <c r="U286" s="28" t="str">
        <f t="shared" si="28"/>
        <v>no</v>
      </c>
      <c r="V286" s="28" t="str">
        <f t="shared" si="28"/>
        <v>no</v>
      </c>
      <c r="W286" s="28" t="str">
        <f t="shared" si="28"/>
        <v>no</v>
      </c>
      <c r="X286" s="28" t="str">
        <f t="shared" si="28"/>
        <v>no</v>
      </c>
      <c r="Y286" s="28" t="str">
        <f t="shared" si="28"/>
        <v>no</v>
      </c>
      <c r="Z286" s="28" t="str">
        <f t="shared" si="28"/>
        <v>no</v>
      </c>
      <c r="AA286" s="28" t="str">
        <f t="shared" si="28"/>
        <v>no</v>
      </c>
      <c r="AB286" s="28" t="str">
        <f t="shared" si="28"/>
        <v>no</v>
      </c>
      <c r="AC286" s="28" t="str">
        <f t="shared" si="28"/>
        <v>no</v>
      </c>
      <c r="AD286" s="28" t="str">
        <f t="shared" si="28"/>
        <v>no</v>
      </c>
      <c r="AE286" s="28" t="str">
        <f t="shared" si="28"/>
        <v>no</v>
      </c>
      <c r="AF286" s="28" t="str">
        <f t="shared" si="28"/>
        <v>no</v>
      </c>
      <c r="AG286" s="28" t="str">
        <f t="shared" si="27"/>
        <v>no</v>
      </c>
    </row>
    <row r="287" spans="12:33" ht="12.75">
      <c r="L287" s="28" t="s">
        <v>97</v>
      </c>
      <c r="M287" s="28" t="str">
        <f t="shared" si="28"/>
        <v>no</v>
      </c>
      <c r="N287" s="28" t="str">
        <f t="shared" si="28"/>
        <v>no</v>
      </c>
      <c r="O287" s="28" t="str">
        <f t="shared" si="28"/>
        <v>no</v>
      </c>
      <c r="P287" s="28" t="str">
        <f t="shared" si="28"/>
        <v>no</v>
      </c>
      <c r="Q287" s="28" t="str">
        <f t="shared" si="28"/>
        <v>no</v>
      </c>
      <c r="R287" s="28" t="str">
        <f t="shared" si="28"/>
        <v>no</v>
      </c>
      <c r="S287" s="28" t="str">
        <f t="shared" si="28"/>
        <v>UAU</v>
      </c>
      <c r="T287" s="28" t="str">
        <f t="shared" si="28"/>
        <v>no</v>
      </c>
      <c r="U287" s="28" t="str">
        <f t="shared" si="28"/>
        <v>no</v>
      </c>
      <c r="V287" s="28" t="str">
        <f t="shared" si="28"/>
        <v>no</v>
      </c>
      <c r="W287" s="28" t="str">
        <f t="shared" si="28"/>
        <v>no</v>
      </c>
      <c r="X287" s="28" t="str">
        <f t="shared" si="28"/>
        <v>no</v>
      </c>
      <c r="Y287" s="28" t="str">
        <f t="shared" si="28"/>
        <v>no</v>
      </c>
      <c r="Z287" s="28" t="str">
        <f t="shared" si="28"/>
        <v>no</v>
      </c>
      <c r="AA287" s="28" t="str">
        <f t="shared" si="28"/>
        <v>no</v>
      </c>
      <c r="AB287" s="28" t="str">
        <f t="shared" si="28"/>
        <v>no</v>
      </c>
      <c r="AC287" s="28" t="str">
        <f t="shared" si="28"/>
        <v>no</v>
      </c>
      <c r="AD287" s="28" t="str">
        <f t="shared" si="28"/>
        <v>no</v>
      </c>
      <c r="AE287" s="28" t="str">
        <f t="shared" si="28"/>
        <v>no</v>
      </c>
      <c r="AF287" s="28" t="str">
        <f t="shared" si="28"/>
        <v>no</v>
      </c>
      <c r="AG287" s="28" t="str">
        <f t="shared" si="27"/>
        <v>no</v>
      </c>
    </row>
    <row r="288" spans="12:33" ht="12.75">
      <c r="L288" s="28" t="s">
        <v>97</v>
      </c>
      <c r="M288" s="28" t="str">
        <f t="shared" si="28"/>
        <v>no</v>
      </c>
      <c r="N288" s="28" t="str">
        <f t="shared" si="28"/>
        <v>no</v>
      </c>
      <c r="O288" s="28" t="str">
        <f t="shared" si="28"/>
        <v>no</v>
      </c>
      <c r="P288" s="28" t="str">
        <f t="shared" si="28"/>
        <v>no</v>
      </c>
      <c r="Q288" s="28" t="str">
        <f t="shared" si="28"/>
        <v>no</v>
      </c>
      <c r="R288" s="28" t="str">
        <f t="shared" si="28"/>
        <v>no</v>
      </c>
      <c r="S288" s="28" t="str">
        <f t="shared" si="28"/>
        <v>no</v>
      </c>
      <c r="T288" s="28" t="str">
        <f t="shared" si="28"/>
        <v>no</v>
      </c>
      <c r="U288" s="28" t="str">
        <f t="shared" si="28"/>
        <v>no</v>
      </c>
      <c r="V288" s="28" t="str">
        <f t="shared" si="28"/>
        <v>no</v>
      </c>
      <c r="W288" s="28" t="str">
        <f t="shared" si="28"/>
        <v>no</v>
      </c>
      <c r="X288" s="28" t="str">
        <f t="shared" si="28"/>
        <v>no</v>
      </c>
      <c r="Y288" s="28" t="str">
        <f t="shared" si="28"/>
        <v>no</v>
      </c>
      <c r="Z288" s="28" t="str">
        <f t="shared" si="28"/>
        <v>no</v>
      </c>
      <c r="AA288" s="28" t="str">
        <f t="shared" si="28"/>
        <v>no</v>
      </c>
      <c r="AB288" s="28" t="str">
        <f t="shared" si="28"/>
        <v>no</v>
      </c>
      <c r="AC288" s="28" t="str">
        <f t="shared" si="28"/>
        <v>no</v>
      </c>
      <c r="AD288" s="28" t="str">
        <f t="shared" si="28"/>
        <v>no</v>
      </c>
      <c r="AE288" s="28" t="str">
        <f t="shared" si="28"/>
        <v>no</v>
      </c>
      <c r="AF288" s="28" t="str">
        <f t="shared" si="28"/>
        <v>no</v>
      </c>
      <c r="AG288" s="28" t="str">
        <f t="shared" si="27"/>
        <v>no</v>
      </c>
    </row>
    <row r="289" spans="12:33" ht="12.75">
      <c r="L289" s="28" t="s">
        <v>97</v>
      </c>
      <c r="M289" s="28" t="str">
        <f t="shared" si="28"/>
        <v>no</v>
      </c>
      <c r="N289" s="28" t="str">
        <f t="shared" si="28"/>
        <v>no</v>
      </c>
      <c r="O289" s="28" t="str">
        <f t="shared" si="28"/>
        <v>no</v>
      </c>
      <c r="P289" s="28" t="str">
        <f t="shared" si="28"/>
        <v>no</v>
      </c>
      <c r="Q289" s="28" t="str">
        <f t="shared" si="28"/>
        <v>no</v>
      </c>
      <c r="R289" s="28" t="str">
        <f t="shared" si="28"/>
        <v>UCA</v>
      </c>
      <c r="S289" s="28" t="str">
        <f t="shared" si="28"/>
        <v>no</v>
      </c>
      <c r="T289" s="28" t="str">
        <f t="shared" si="28"/>
        <v>no</v>
      </c>
      <c r="U289" s="28" t="str">
        <f t="shared" si="28"/>
        <v>no</v>
      </c>
      <c r="V289" s="28" t="str">
        <f t="shared" si="28"/>
        <v>no</v>
      </c>
      <c r="W289" s="28" t="str">
        <f t="shared" si="28"/>
        <v>no</v>
      </c>
      <c r="X289" s="28" t="str">
        <f t="shared" si="28"/>
        <v>no</v>
      </c>
      <c r="Y289" s="28" t="str">
        <f t="shared" si="28"/>
        <v>no</v>
      </c>
      <c r="Z289" s="28" t="str">
        <f t="shared" si="28"/>
        <v>no</v>
      </c>
      <c r="AA289" s="28" t="str">
        <f t="shared" si="28"/>
        <v>no</v>
      </c>
      <c r="AB289" s="28" t="str">
        <f t="shared" si="28"/>
        <v>no</v>
      </c>
      <c r="AC289" s="28" t="str">
        <f t="shared" si="28"/>
        <v>no</v>
      </c>
      <c r="AD289" s="28" t="str">
        <f t="shared" si="28"/>
        <v>no</v>
      </c>
      <c r="AE289" s="28" t="str">
        <f t="shared" si="28"/>
        <v>no</v>
      </c>
      <c r="AF289" s="28" t="str">
        <f t="shared" si="28"/>
        <v>no</v>
      </c>
      <c r="AG289" s="28" t="str">
        <f t="shared" si="27"/>
        <v>no</v>
      </c>
    </row>
    <row r="290" spans="12:33" ht="12.75">
      <c r="L290" s="28" t="s">
        <v>97</v>
      </c>
      <c r="M290" s="28" t="str">
        <f t="shared" si="28"/>
        <v>no</v>
      </c>
      <c r="N290" s="28" t="str">
        <f t="shared" si="28"/>
        <v>no</v>
      </c>
      <c r="O290" s="28" t="str">
        <f t="shared" si="28"/>
        <v>no</v>
      </c>
      <c r="P290" s="28" t="str">
        <f t="shared" si="28"/>
        <v>no</v>
      </c>
      <c r="Q290" s="28" t="str">
        <f t="shared" si="28"/>
        <v>no</v>
      </c>
      <c r="R290" s="28" t="str">
        <f t="shared" si="28"/>
        <v>no</v>
      </c>
      <c r="S290" s="28" t="str">
        <f t="shared" si="28"/>
        <v>no</v>
      </c>
      <c r="T290" s="28" t="str">
        <f t="shared" si="28"/>
        <v>no</v>
      </c>
      <c r="U290" s="28" t="str">
        <f t="shared" si="28"/>
        <v>no</v>
      </c>
      <c r="V290" s="28" t="str">
        <f t="shared" si="28"/>
        <v>no</v>
      </c>
      <c r="W290" s="28" t="str">
        <f t="shared" si="28"/>
        <v>no</v>
      </c>
      <c r="X290" s="28" t="str">
        <f t="shared" si="28"/>
        <v>no</v>
      </c>
      <c r="Y290" s="28" t="str">
        <f t="shared" si="28"/>
        <v>no</v>
      </c>
      <c r="Z290" s="28" t="str">
        <f t="shared" si="28"/>
        <v>no</v>
      </c>
      <c r="AA290" s="28" t="str">
        <f t="shared" si="28"/>
        <v>no</v>
      </c>
      <c r="AB290" s="28" t="str">
        <f t="shared" si="28"/>
        <v>no</v>
      </c>
      <c r="AC290" s="28" t="str">
        <f t="shared" si="28"/>
        <v>no</v>
      </c>
      <c r="AD290" s="28" t="str">
        <f t="shared" si="28"/>
        <v>no</v>
      </c>
      <c r="AE290" s="28" t="str">
        <f t="shared" si="28"/>
        <v>no</v>
      </c>
      <c r="AF290" s="28" t="str">
        <f t="shared" si="28"/>
        <v>no</v>
      </c>
      <c r="AG290" s="28" t="str">
        <f t="shared" si="27"/>
        <v>no</v>
      </c>
    </row>
    <row r="291" spans="12:33" ht="12.75">
      <c r="L291" s="28" t="s">
        <v>97</v>
      </c>
      <c r="M291" s="28" t="str">
        <f t="shared" si="28"/>
        <v>no</v>
      </c>
      <c r="N291" s="28" t="str">
        <f t="shared" si="28"/>
        <v>no</v>
      </c>
      <c r="O291" s="28" t="str">
        <f t="shared" si="28"/>
        <v>no</v>
      </c>
      <c r="P291" s="28" t="str">
        <f t="shared" si="28"/>
        <v>UCC</v>
      </c>
      <c r="Q291" s="28" t="str">
        <f t="shared" si="28"/>
        <v>no</v>
      </c>
      <c r="R291" s="28" t="str">
        <f t="shared" si="28"/>
        <v>no</v>
      </c>
      <c r="S291" s="28" t="str">
        <f t="shared" si="28"/>
        <v>no</v>
      </c>
      <c r="T291" s="28" t="str">
        <f t="shared" si="28"/>
        <v>no</v>
      </c>
      <c r="U291" s="28" t="str">
        <f t="shared" si="28"/>
        <v>no</v>
      </c>
      <c r="V291" s="28" t="str">
        <f t="shared" si="28"/>
        <v>no</v>
      </c>
      <c r="W291" s="28" t="str">
        <f t="shared" si="28"/>
        <v>no</v>
      </c>
      <c r="X291" s="28" t="str">
        <f t="shared" si="28"/>
        <v>no</v>
      </c>
      <c r="Y291" s="28" t="str">
        <f t="shared" si="28"/>
        <v>no</v>
      </c>
      <c r="Z291" s="28" t="str">
        <f t="shared" si="28"/>
        <v>no</v>
      </c>
      <c r="AA291" s="28" t="str">
        <f t="shared" si="28"/>
        <v>no</v>
      </c>
      <c r="AB291" s="28" t="str">
        <f t="shared" si="28"/>
        <v>no</v>
      </c>
      <c r="AC291" s="28" t="str">
        <f t="shared" si="28"/>
        <v>no</v>
      </c>
      <c r="AD291" s="28" t="str">
        <f t="shared" si="28"/>
        <v>no</v>
      </c>
      <c r="AE291" s="28" t="str">
        <f t="shared" si="28"/>
        <v>no</v>
      </c>
      <c r="AF291" s="28" t="str">
        <f t="shared" si="28"/>
        <v>no</v>
      </c>
      <c r="AG291" s="28" t="str">
        <f t="shared" si="27"/>
        <v>no</v>
      </c>
    </row>
    <row r="292" spans="12:33" ht="12.75">
      <c r="L292" s="28" t="s">
        <v>97</v>
      </c>
      <c r="M292" s="28" t="str">
        <f t="shared" si="28"/>
        <v>no</v>
      </c>
      <c r="N292" s="28" t="str">
        <f t="shared" si="28"/>
        <v>no</v>
      </c>
      <c r="O292" s="28" t="str">
        <f t="shared" si="28"/>
        <v>no</v>
      </c>
      <c r="P292" s="28" t="str">
        <f t="shared" si="28"/>
        <v>no</v>
      </c>
      <c r="Q292" s="28" t="str">
        <f t="shared" si="28"/>
        <v>no</v>
      </c>
      <c r="R292" s="28" t="str">
        <f t="shared" si="28"/>
        <v>no</v>
      </c>
      <c r="S292" s="28" t="str">
        <f t="shared" si="28"/>
        <v>no</v>
      </c>
      <c r="T292" s="28" t="str">
        <f t="shared" si="28"/>
        <v>no</v>
      </c>
      <c r="U292" s="28" t="str">
        <f t="shared" si="28"/>
        <v>no</v>
      </c>
      <c r="V292" s="28" t="str">
        <f t="shared" si="28"/>
        <v>no</v>
      </c>
      <c r="W292" s="28" t="str">
        <f t="shared" si="28"/>
        <v>no</v>
      </c>
      <c r="X292" s="28" t="str">
        <f t="shared" si="28"/>
        <v>no</v>
      </c>
      <c r="Y292" s="28" t="str">
        <f t="shared" si="28"/>
        <v>no</v>
      </c>
      <c r="Z292" s="28" t="str">
        <f t="shared" si="28"/>
        <v>no</v>
      </c>
      <c r="AA292" s="28" t="str">
        <f t="shared" si="28"/>
        <v>no</v>
      </c>
      <c r="AB292" s="28" t="str">
        <f t="shared" si="28"/>
        <v>no</v>
      </c>
      <c r="AC292" s="28" t="str">
        <f t="shared" si="28"/>
        <v>no</v>
      </c>
      <c r="AD292" s="28" t="str">
        <f t="shared" si="28"/>
        <v>no</v>
      </c>
      <c r="AE292" s="28" t="str">
        <f t="shared" si="28"/>
        <v>no</v>
      </c>
      <c r="AF292" s="28" t="str">
        <f t="shared" si="28"/>
        <v>no</v>
      </c>
      <c r="AG292" s="28" t="str">
        <f t="shared" si="27"/>
        <v>no</v>
      </c>
    </row>
    <row r="293" spans="12:33" ht="12.75">
      <c r="L293" s="28" t="s">
        <v>97</v>
      </c>
      <c r="M293" s="28" t="str">
        <f aca="true" t="shared" si="29" ref="M293:AF293">IF($O127=M$181,$P127,"no")</f>
        <v>no</v>
      </c>
      <c r="N293" s="28" t="str">
        <f t="shared" si="29"/>
        <v>no</v>
      </c>
      <c r="O293" s="28" t="str">
        <f t="shared" si="29"/>
        <v>no</v>
      </c>
      <c r="P293" s="28" t="str">
        <f t="shared" si="29"/>
        <v>no</v>
      </c>
      <c r="Q293" s="28" t="str">
        <f t="shared" si="29"/>
        <v>UCG</v>
      </c>
      <c r="R293" s="28" t="str">
        <f t="shared" si="29"/>
        <v>no</v>
      </c>
      <c r="S293" s="28" t="str">
        <f t="shared" si="29"/>
        <v>no</v>
      </c>
      <c r="T293" s="28" t="str">
        <f t="shared" si="29"/>
        <v>no</v>
      </c>
      <c r="U293" s="28" t="str">
        <f t="shared" si="29"/>
        <v>no</v>
      </c>
      <c r="V293" s="28" t="str">
        <f t="shared" si="29"/>
        <v>no</v>
      </c>
      <c r="W293" s="28" t="str">
        <f t="shared" si="29"/>
        <v>no</v>
      </c>
      <c r="X293" s="28" t="str">
        <f t="shared" si="29"/>
        <v>no</v>
      </c>
      <c r="Y293" s="28" t="str">
        <f t="shared" si="29"/>
        <v>no</v>
      </c>
      <c r="Z293" s="28" t="str">
        <f t="shared" si="29"/>
        <v>no</v>
      </c>
      <c r="AA293" s="28" t="str">
        <f t="shared" si="29"/>
        <v>no</v>
      </c>
      <c r="AB293" s="28" t="str">
        <f t="shared" si="29"/>
        <v>no</v>
      </c>
      <c r="AC293" s="28" t="str">
        <f t="shared" si="29"/>
        <v>no</v>
      </c>
      <c r="AD293" s="28" t="str">
        <f t="shared" si="29"/>
        <v>no</v>
      </c>
      <c r="AE293" s="28" t="str">
        <f t="shared" si="29"/>
        <v>no</v>
      </c>
      <c r="AF293" s="28" t="str">
        <f t="shared" si="29"/>
        <v>no</v>
      </c>
      <c r="AG293" s="28" t="str">
        <f>IF($O127=AG$181,$P127,"no")</f>
        <v>no</v>
      </c>
    </row>
    <row r="294" spans="12:33" ht="12.75">
      <c r="L294" s="28" t="s">
        <v>97</v>
      </c>
      <c r="M294" s="28" t="str">
        <f aca="true" t="shared" si="30" ref="M294:AF306">IF($O128=M$181,$P128,"no")</f>
        <v>no</v>
      </c>
      <c r="N294" s="28" t="str">
        <f t="shared" si="30"/>
        <v>no</v>
      </c>
      <c r="O294" s="28" t="str">
        <f t="shared" si="30"/>
        <v>no</v>
      </c>
      <c r="P294" s="28" t="str">
        <f t="shared" si="30"/>
        <v>no</v>
      </c>
      <c r="Q294" s="28" t="str">
        <f t="shared" si="30"/>
        <v>no</v>
      </c>
      <c r="R294" s="28" t="str">
        <f t="shared" si="30"/>
        <v>no</v>
      </c>
      <c r="S294" s="28" t="str">
        <f t="shared" si="30"/>
        <v>no</v>
      </c>
      <c r="T294" s="28" t="str">
        <f t="shared" si="30"/>
        <v>no</v>
      </c>
      <c r="U294" s="28" t="str">
        <f t="shared" si="30"/>
        <v>no</v>
      </c>
      <c r="V294" s="28" t="str">
        <f t="shared" si="30"/>
        <v>no</v>
      </c>
      <c r="W294" s="28" t="str">
        <f t="shared" si="30"/>
        <v>no</v>
      </c>
      <c r="X294" s="28" t="str">
        <f t="shared" si="30"/>
        <v>no</v>
      </c>
      <c r="Y294" s="28" t="str">
        <f t="shared" si="30"/>
        <v>no</v>
      </c>
      <c r="Z294" s="28" t="str">
        <f t="shared" si="30"/>
        <v>no</v>
      </c>
      <c r="AA294" s="28" t="str">
        <f t="shared" si="30"/>
        <v>no</v>
      </c>
      <c r="AB294" s="28" t="str">
        <f t="shared" si="30"/>
        <v>no</v>
      </c>
      <c r="AC294" s="28" t="str">
        <f t="shared" si="30"/>
        <v>no</v>
      </c>
      <c r="AD294" s="28" t="str">
        <f t="shared" si="30"/>
        <v>no</v>
      </c>
      <c r="AE294" s="28" t="str">
        <f t="shared" si="30"/>
        <v>no</v>
      </c>
      <c r="AF294" s="28" t="str">
        <f t="shared" si="30"/>
        <v>no</v>
      </c>
      <c r="AG294" s="28" t="str">
        <f>IF($O128=AG$181,$P128,"no")</f>
        <v>no</v>
      </c>
    </row>
    <row r="295" spans="12:33" ht="12.75">
      <c r="L295" s="28" t="s">
        <v>97</v>
      </c>
      <c r="M295" s="28" t="str">
        <f t="shared" si="30"/>
        <v>no</v>
      </c>
      <c r="N295" s="28" t="str">
        <f t="shared" si="30"/>
        <v>no</v>
      </c>
      <c r="O295" s="28" t="str">
        <f t="shared" si="30"/>
        <v>UCU</v>
      </c>
      <c r="P295" s="28" t="str">
        <f t="shared" si="30"/>
        <v>no</v>
      </c>
      <c r="Q295" s="28" t="str">
        <f t="shared" si="30"/>
        <v>no</v>
      </c>
      <c r="R295" s="28" t="str">
        <f t="shared" si="30"/>
        <v>no</v>
      </c>
      <c r="S295" s="28" t="str">
        <f t="shared" si="30"/>
        <v>no</v>
      </c>
      <c r="T295" s="28" t="str">
        <f t="shared" si="30"/>
        <v>no</v>
      </c>
      <c r="U295" s="28" t="str">
        <f t="shared" si="30"/>
        <v>no</v>
      </c>
      <c r="V295" s="28" t="str">
        <f t="shared" si="30"/>
        <v>no</v>
      </c>
      <c r="W295" s="28" t="str">
        <f t="shared" si="30"/>
        <v>no</v>
      </c>
      <c r="X295" s="28" t="str">
        <f t="shared" si="30"/>
        <v>no</v>
      </c>
      <c r="Y295" s="28" t="str">
        <f t="shared" si="30"/>
        <v>no</v>
      </c>
      <c r="Z295" s="28" t="str">
        <f t="shared" si="30"/>
        <v>no</v>
      </c>
      <c r="AA295" s="28" t="str">
        <f t="shared" si="30"/>
        <v>no</v>
      </c>
      <c r="AB295" s="28" t="str">
        <f t="shared" si="30"/>
        <v>no</v>
      </c>
      <c r="AC295" s="28" t="str">
        <f t="shared" si="30"/>
        <v>no</v>
      </c>
      <c r="AD295" s="28" t="str">
        <f t="shared" si="30"/>
        <v>no</v>
      </c>
      <c r="AE295" s="28" t="str">
        <f t="shared" si="30"/>
        <v>no</v>
      </c>
      <c r="AF295" s="28" t="str">
        <f t="shared" si="30"/>
        <v>no</v>
      </c>
      <c r="AG295" s="28" t="str">
        <f aca="true" t="shared" si="31" ref="AG295:AG311">IF($O129=AG$181,$P129,"no")</f>
        <v>no</v>
      </c>
    </row>
    <row r="296" spans="12:33" ht="12.75">
      <c r="L296" s="28" t="s">
        <v>97</v>
      </c>
      <c r="M296" s="28" t="str">
        <f t="shared" si="30"/>
        <v>no</v>
      </c>
      <c r="N296" s="28" t="str">
        <f t="shared" si="30"/>
        <v>no</v>
      </c>
      <c r="O296" s="28" t="str">
        <f t="shared" si="30"/>
        <v>no</v>
      </c>
      <c r="P296" s="28" t="str">
        <f t="shared" si="30"/>
        <v>no</v>
      </c>
      <c r="Q296" s="28" t="str">
        <f t="shared" si="30"/>
        <v>no</v>
      </c>
      <c r="R296" s="28" t="str">
        <f t="shared" si="30"/>
        <v>no</v>
      </c>
      <c r="S296" s="28" t="str">
        <f t="shared" si="30"/>
        <v>no</v>
      </c>
      <c r="T296" s="28" t="str">
        <f t="shared" si="30"/>
        <v>no</v>
      </c>
      <c r="U296" s="28" t="str">
        <f t="shared" si="30"/>
        <v>no</v>
      </c>
      <c r="V296" s="28" t="str">
        <f t="shared" si="30"/>
        <v>no</v>
      </c>
      <c r="W296" s="28" t="str">
        <f t="shared" si="30"/>
        <v>no</v>
      </c>
      <c r="X296" s="28" t="str">
        <f t="shared" si="30"/>
        <v>no</v>
      </c>
      <c r="Y296" s="28" t="str">
        <f t="shared" si="30"/>
        <v>no</v>
      </c>
      <c r="Z296" s="28" t="str">
        <f t="shared" si="30"/>
        <v>no</v>
      </c>
      <c r="AA296" s="28" t="str">
        <f t="shared" si="30"/>
        <v>no</v>
      </c>
      <c r="AB296" s="28" t="str">
        <f t="shared" si="30"/>
        <v>no</v>
      </c>
      <c r="AC296" s="28" t="str">
        <f t="shared" si="30"/>
        <v>no</v>
      </c>
      <c r="AD296" s="28" t="str">
        <f t="shared" si="30"/>
        <v>no</v>
      </c>
      <c r="AE296" s="28" t="str">
        <f t="shared" si="30"/>
        <v>no</v>
      </c>
      <c r="AF296" s="28" t="str">
        <f t="shared" si="30"/>
        <v>no</v>
      </c>
      <c r="AG296" s="28" t="str">
        <f t="shared" si="31"/>
        <v>no</v>
      </c>
    </row>
    <row r="297" spans="12:33" ht="12.75">
      <c r="L297" s="28" t="s">
        <v>97</v>
      </c>
      <c r="M297" s="28" t="str">
        <f t="shared" si="30"/>
        <v>no</v>
      </c>
      <c r="N297" s="28" t="str">
        <f t="shared" si="30"/>
        <v>no</v>
      </c>
      <c r="O297" s="28" t="str">
        <f t="shared" si="30"/>
        <v>no</v>
      </c>
      <c r="P297" s="28" t="str">
        <f t="shared" si="30"/>
        <v>no</v>
      </c>
      <c r="Q297" s="28" t="str">
        <f t="shared" si="30"/>
        <v>no</v>
      </c>
      <c r="R297" s="28" t="str">
        <f t="shared" si="30"/>
        <v>no</v>
      </c>
      <c r="S297" s="28" t="str">
        <f t="shared" si="30"/>
        <v>UGA</v>
      </c>
      <c r="T297" s="28" t="str">
        <f t="shared" si="30"/>
        <v>no</v>
      </c>
      <c r="U297" s="28" t="str">
        <f t="shared" si="30"/>
        <v>no</v>
      </c>
      <c r="V297" s="28" t="str">
        <f t="shared" si="30"/>
        <v>no</v>
      </c>
      <c r="W297" s="28" t="str">
        <f t="shared" si="30"/>
        <v>no</v>
      </c>
      <c r="X297" s="28" t="str">
        <f t="shared" si="30"/>
        <v>no</v>
      </c>
      <c r="Y297" s="28" t="str">
        <f t="shared" si="30"/>
        <v>no</v>
      </c>
      <c r="Z297" s="28" t="str">
        <f t="shared" si="30"/>
        <v>no</v>
      </c>
      <c r="AA297" s="28" t="str">
        <f t="shared" si="30"/>
        <v>no</v>
      </c>
      <c r="AB297" s="28" t="str">
        <f t="shared" si="30"/>
        <v>no</v>
      </c>
      <c r="AC297" s="28" t="str">
        <f t="shared" si="30"/>
        <v>no</v>
      </c>
      <c r="AD297" s="28" t="str">
        <f t="shared" si="30"/>
        <v>no</v>
      </c>
      <c r="AE297" s="28" t="str">
        <f t="shared" si="30"/>
        <v>no</v>
      </c>
      <c r="AF297" s="28" t="str">
        <f t="shared" si="30"/>
        <v>no</v>
      </c>
      <c r="AG297" s="28" t="str">
        <f t="shared" si="31"/>
        <v>no</v>
      </c>
    </row>
    <row r="298" spans="12:33" ht="12.75">
      <c r="L298" s="28" t="s">
        <v>97</v>
      </c>
      <c r="M298" s="28" t="str">
        <f t="shared" si="30"/>
        <v>no</v>
      </c>
      <c r="N298" s="28" t="str">
        <f t="shared" si="30"/>
        <v>no</v>
      </c>
      <c r="O298" s="28" t="str">
        <f t="shared" si="30"/>
        <v>no</v>
      </c>
      <c r="P298" s="28" t="str">
        <f t="shared" si="30"/>
        <v>no</v>
      </c>
      <c r="Q298" s="28" t="str">
        <f t="shared" si="30"/>
        <v>no</v>
      </c>
      <c r="R298" s="28" t="str">
        <f t="shared" si="30"/>
        <v>no</v>
      </c>
      <c r="S298" s="28" t="str">
        <f t="shared" si="30"/>
        <v>no</v>
      </c>
      <c r="T298" s="28" t="str">
        <f t="shared" si="30"/>
        <v>no</v>
      </c>
      <c r="U298" s="28" t="str">
        <f t="shared" si="30"/>
        <v>no</v>
      </c>
      <c r="V298" s="28" t="str">
        <f t="shared" si="30"/>
        <v>no</v>
      </c>
      <c r="W298" s="28" t="str">
        <f t="shared" si="30"/>
        <v>no</v>
      </c>
      <c r="X298" s="28" t="str">
        <f t="shared" si="30"/>
        <v>no</v>
      </c>
      <c r="Y298" s="28" t="str">
        <f t="shared" si="30"/>
        <v>no</v>
      </c>
      <c r="Z298" s="28" t="str">
        <f t="shared" si="30"/>
        <v>no</v>
      </c>
      <c r="AA298" s="28" t="str">
        <f t="shared" si="30"/>
        <v>no</v>
      </c>
      <c r="AB298" s="28" t="str">
        <f t="shared" si="30"/>
        <v>no</v>
      </c>
      <c r="AC298" s="28" t="str">
        <f t="shared" si="30"/>
        <v>no</v>
      </c>
      <c r="AD298" s="28" t="str">
        <f t="shared" si="30"/>
        <v>no</v>
      </c>
      <c r="AE298" s="28" t="str">
        <f t="shared" si="30"/>
        <v>no</v>
      </c>
      <c r="AF298" s="28" t="str">
        <f t="shared" si="30"/>
        <v>no</v>
      </c>
      <c r="AG298" s="28" t="str">
        <f t="shared" si="31"/>
        <v>no</v>
      </c>
    </row>
    <row r="299" spans="12:33" ht="12.75">
      <c r="L299" s="28" t="s">
        <v>97</v>
      </c>
      <c r="M299" s="28" t="str">
        <f t="shared" si="30"/>
        <v>no</v>
      </c>
      <c r="N299" s="28" t="str">
        <f t="shared" si="30"/>
        <v>no</v>
      </c>
      <c r="O299" s="28" t="str">
        <f t="shared" si="30"/>
        <v>no</v>
      </c>
      <c r="P299" s="28" t="str">
        <f t="shared" si="30"/>
        <v>no</v>
      </c>
      <c r="Q299" s="28" t="str">
        <f t="shared" si="30"/>
        <v>UGC</v>
      </c>
      <c r="R299" s="28" t="str">
        <f t="shared" si="30"/>
        <v>no</v>
      </c>
      <c r="S299" s="28" t="str">
        <f t="shared" si="30"/>
        <v>no</v>
      </c>
      <c r="T299" s="28" t="str">
        <f t="shared" si="30"/>
        <v>no</v>
      </c>
      <c r="U299" s="28" t="str">
        <f t="shared" si="30"/>
        <v>no</v>
      </c>
      <c r="V299" s="28" t="str">
        <f t="shared" si="30"/>
        <v>no</v>
      </c>
      <c r="W299" s="28" t="str">
        <f t="shared" si="30"/>
        <v>no</v>
      </c>
      <c r="X299" s="28" t="str">
        <f t="shared" si="30"/>
        <v>no</v>
      </c>
      <c r="Y299" s="28" t="str">
        <f t="shared" si="30"/>
        <v>no</v>
      </c>
      <c r="Z299" s="28" t="str">
        <f t="shared" si="30"/>
        <v>no</v>
      </c>
      <c r="AA299" s="28" t="str">
        <f t="shared" si="30"/>
        <v>no</v>
      </c>
      <c r="AB299" s="28" t="str">
        <f t="shared" si="30"/>
        <v>no</v>
      </c>
      <c r="AC299" s="28" t="str">
        <f t="shared" si="30"/>
        <v>no</v>
      </c>
      <c r="AD299" s="28" t="str">
        <f t="shared" si="30"/>
        <v>no</v>
      </c>
      <c r="AE299" s="28" t="str">
        <f t="shared" si="30"/>
        <v>no</v>
      </c>
      <c r="AF299" s="28" t="str">
        <f t="shared" si="30"/>
        <v>no</v>
      </c>
      <c r="AG299" s="28" t="str">
        <f t="shared" si="31"/>
        <v>no</v>
      </c>
    </row>
    <row r="300" spans="12:33" ht="12.75">
      <c r="L300" s="28" t="s">
        <v>97</v>
      </c>
      <c r="M300" s="28" t="str">
        <f t="shared" si="30"/>
        <v>no</v>
      </c>
      <c r="N300" s="28" t="str">
        <f t="shared" si="30"/>
        <v>no</v>
      </c>
      <c r="O300" s="28" t="str">
        <f t="shared" si="30"/>
        <v>no</v>
      </c>
      <c r="P300" s="28" t="str">
        <f t="shared" si="30"/>
        <v>no</v>
      </c>
      <c r="Q300" s="28" t="str">
        <f t="shared" si="30"/>
        <v>no</v>
      </c>
      <c r="R300" s="28" t="str">
        <f t="shared" si="30"/>
        <v>no</v>
      </c>
      <c r="S300" s="28" t="str">
        <f t="shared" si="30"/>
        <v>no</v>
      </c>
      <c r="T300" s="28" t="str">
        <f t="shared" si="30"/>
        <v>no</v>
      </c>
      <c r="U300" s="28" t="str">
        <f t="shared" si="30"/>
        <v>no</v>
      </c>
      <c r="V300" s="28" t="str">
        <f t="shared" si="30"/>
        <v>no</v>
      </c>
      <c r="W300" s="28" t="str">
        <f t="shared" si="30"/>
        <v>no</v>
      </c>
      <c r="X300" s="28" t="str">
        <f t="shared" si="30"/>
        <v>no</v>
      </c>
      <c r="Y300" s="28" t="str">
        <f t="shared" si="30"/>
        <v>no</v>
      </c>
      <c r="Z300" s="28" t="str">
        <f t="shared" si="30"/>
        <v>no</v>
      </c>
      <c r="AA300" s="28" t="str">
        <f t="shared" si="30"/>
        <v>no</v>
      </c>
      <c r="AB300" s="28" t="str">
        <f t="shared" si="30"/>
        <v>no</v>
      </c>
      <c r="AC300" s="28" t="str">
        <f t="shared" si="30"/>
        <v>no</v>
      </c>
      <c r="AD300" s="28" t="str">
        <f t="shared" si="30"/>
        <v>no</v>
      </c>
      <c r="AE300" s="28" t="str">
        <f t="shared" si="30"/>
        <v>no</v>
      </c>
      <c r="AF300" s="28" t="str">
        <f t="shared" si="30"/>
        <v>no</v>
      </c>
      <c r="AG300" s="28" t="str">
        <f t="shared" si="31"/>
        <v>no</v>
      </c>
    </row>
    <row r="301" spans="12:33" ht="12.75">
      <c r="L301" s="28" t="s">
        <v>97</v>
      </c>
      <c r="M301" s="28" t="str">
        <f t="shared" si="30"/>
        <v>no</v>
      </c>
      <c r="N301" s="28" t="str">
        <f t="shared" si="30"/>
        <v>no</v>
      </c>
      <c r="O301" s="28" t="str">
        <f t="shared" si="30"/>
        <v>no</v>
      </c>
      <c r="P301" s="28" t="str">
        <f t="shared" si="30"/>
        <v>no</v>
      </c>
      <c r="Q301" s="28" t="str">
        <f t="shared" si="30"/>
        <v>no</v>
      </c>
      <c r="R301" s="28" t="str">
        <f t="shared" si="30"/>
        <v>UGG</v>
      </c>
      <c r="S301" s="28" t="str">
        <f t="shared" si="30"/>
        <v>no</v>
      </c>
      <c r="T301" s="28" t="str">
        <f t="shared" si="30"/>
        <v>no</v>
      </c>
      <c r="U301" s="28" t="str">
        <f t="shared" si="30"/>
        <v>no</v>
      </c>
      <c r="V301" s="28" t="str">
        <f t="shared" si="30"/>
        <v>no</v>
      </c>
      <c r="W301" s="28" t="str">
        <f t="shared" si="30"/>
        <v>no</v>
      </c>
      <c r="X301" s="28" t="str">
        <f t="shared" si="30"/>
        <v>no</v>
      </c>
      <c r="Y301" s="28" t="str">
        <f t="shared" si="30"/>
        <v>no</v>
      </c>
      <c r="Z301" s="28" t="str">
        <f t="shared" si="30"/>
        <v>no</v>
      </c>
      <c r="AA301" s="28" t="str">
        <f t="shared" si="30"/>
        <v>no</v>
      </c>
      <c r="AB301" s="28" t="str">
        <f t="shared" si="30"/>
        <v>no</v>
      </c>
      <c r="AC301" s="28" t="str">
        <f t="shared" si="30"/>
        <v>no</v>
      </c>
      <c r="AD301" s="28" t="str">
        <f t="shared" si="30"/>
        <v>no</v>
      </c>
      <c r="AE301" s="28" t="str">
        <f t="shared" si="30"/>
        <v>no</v>
      </c>
      <c r="AF301" s="28" t="str">
        <f t="shared" si="30"/>
        <v>no</v>
      </c>
      <c r="AG301" s="28" t="str">
        <f t="shared" si="31"/>
        <v>no</v>
      </c>
    </row>
    <row r="302" spans="12:33" ht="12.75">
      <c r="L302" s="28" t="s">
        <v>97</v>
      </c>
      <c r="M302" s="28" t="str">
        <f t="shared" si="30"/>
        <v>no</v>
      </c>
      <c r="N302" s="28" t="str">
        <f t="shared" si="30"/>
        <v>no</v>
      </c>
      <c r="O302" s="28" t="str">
        <f t="shared" si="30"/>
        <v>no</v>
      </c>
      <c r="P302" s="28" t="str">
        <f t="shared" si="30"/>
        <v>no</v>
      </c>
      <c r="Q302" s="28" t="str">
        <f t="shared" si="30"/>
        <v>no</v>
      </c>
      <c r="R302" s="28" t="str">
        <f t="shared" si="30"/>
        <v>no</v>
      </c>
      <c r="S302" s="28" t="str">
        <f t="shared" si="30"/>
        <v>no</v>
      </c>
      <c r="T302" s="28" t="str">
        <f t="shared" si="30"/>
        <v>no</v>
      </c>
      <c r="U302" s="28" t="str">
        <f t="shared" si="30"/>
        <v>no</v>
      </c>
      <c r="V302" s="28" t="str">
        <f t="shared" si="30"/>
        <v>no</v>
      </c>
      <c r="W302" s="28" t="str">
        <f t="shared" si="30"/>
        <v>no</v>
      </c>
      <c r="X302" s="28" t="str">
        <f t="shared" si="30"/>
        <v>no</v>
      </c>
      <c r="Y302" s="28" t="str">
        <f t="shared" si="30"/>
        <v>no</v>
      </c>
      <c r="Z302" s="28" t="str">
        <f t="shared" si="30"/>
        <v>no</v>
      </c>
      <c r="AA302" s="28" t="str">
        <f t="shared" si="30"/>
        <v>no</v>
      </c>
      <c r="AB302" s="28" t="str">
        <f t="shared" si="30"/>
        <v>no</v>
      </c>
      <c r="AC302" s="28" t="str">
        <f t="shared" si="30"/>
        <v>no</v>
      </c>
      <c r="AD302" s="28" t="str">
        <f t="shared" si="30"/>
        <v>no</v>
      </c>
      <c r="AE302" s="28" t="str">
        <f t="shared" si="30"/>
        <v>no</v>
      </c>
      <c r="AF302" s="28" t="str">
        <f t="shared" si="30"/>
        <v>no</v>
      </c>
      <c r="AG302" s="28" t="str">
        <f t="shared" si="31"/>
        <v>no</v>
      </c>
    </row>
    <row r="303" spans="12:33" ht="12.75">
      <c r="L303" s="28" t="s">
        <v>97</v>
      </c>
      <c r="M303" s="28" t="str">
        <f t="shared" si="30"/>
        <v>no</v>
      </c>
      <c r="N303" s="28" t="str">
        <f t="shared" si="30"/>
        <v>no</v>
      </c>
      <c r="O303" s="28" t="str">
        <f t="shared" si="30"/>
        <v>no</v>
      </c>
      <c r="P303" s="28" t="str">
        <f t="shared" si="30"/>
        <v>UGU</v>
      </c>
      <c r="Q303" s="28" t="str">
        <f t="shared" si="30"/>
        <v>no</v>
      </c>
      <c r="R303" s="28" t="str">
        <f t="shared" si="30"/>
        <v>no</v>
      </c>
      <c r="S303" s="28" t="str">
        <f t="shared" si="30"/>
        <v>no</v>
      </c>
      <c r="T303" s="28" t="str">
        <f t="shared" si="30"/>
        <v>no</v>
      </c>
      <c r="U303" s="28" t="str">
        <f t="shared" si="30"/>
        <v>no</v>
      </c>
      <c r="V303" s="28" t="str">
        <f t="shared" si="30"/>
        <v>no</v>
      </c>
      <c r="W303" s="28" t="str">
        <f t="shared" si="30"/>
        <v>no</v>
      </c>
      <c r="X303" s="28" t="str">
        <f t="shared" si="30"/>
        <v>no</v>
      </c>
      <c r="Y303" s="28" t="str">
        <f t="shared" si="30"/>
        <v>no</v>
      </c>
      <c r="Z303" s="28" t="str">
        <f t="shared" si="30"/>
        <v>no</v>
      </c>
      <c r="AA303" s="28" t="str">
        <f t="shared" si="30"/>
        <v>no</v>
      </c>
      <c r="AB303" s="28" t="str">
        <f t="shared" si="30"/>
        <v>no</v>
      </c>
      <c r="AC303" s="28" t="str">
        <f t="shared" si="30"/>
        <v>no</v>
      </c>
      <c r="AD303" s="28" t="str">
        <f t="shared" si="30"/>
        <v>no</v>
      </c>
      <c r="AE303" s="28" t="str">
        <f t="shared" si="30"/>
        <v>no</v>
      </c>
      <c r="AF303" s="28" t="str">
        <f t="shared" si="30"/>
        <v>no</v>
      </c>
      <c r="AG303" s="28" t="str">
        <f t="shared" si="31"/>
        <v>no</v>
      </c>
    </row>
    <row r="304" spans="12:33" ht="12.75">
      <c r="L304" s="28" t="s">
        <v>97</v>
      </c>
      <c r="M304" s="28" t="str">
        <f t="shared" si="30"/>
        <v>no</v>
      </c>
      <c r="N304" s="28" t="str">
        <f t="shared" si="30"/>
        <v>no</v>
      </c>
      <c r="O304" s="28" t="str">
        <f t="shared" si="30"/>
        <v>no</v>
      </c>
      <c r="P304" s="28" t="str">
        <f t="shared" si="30"/>
        <v>no</v>
      </c>
      <c r="Q304" s="28" t="str">
        <f t="shared" si="30"/>
        <v>no</v>
      </c>
      <c r="R304" s="28" t="str">
        <f t="shared" si="30"/>
        <v>no</v>
      </c>
      <c r="S304" s="28" t="str">
        <f t="shared" si="30"/>
        <v>no</v>
      </c>
      <c r="T304" s="28" t="str">
        <f t="shared" si="30"/>
        <v>no</v>
      </c>
      <c r="U304" s="28" t="str">
        <f t="shared" si="30"/>
        <v>no</v>
      </c>
      <c r="V304" s="28" t="str">
        <f t="shared" si="30"/>
        <v>no</v>
      </c>
      <c r="W304" s="28" t="str">
        <f t="shared" si="30"/>
        <v>no</v>
      </c>
      <c r="X304" s="28" t="str">
        <f t="shared" si="30"/>
        <v>no</v>
      </c>
      <c r="Y304" s="28" t="str">
        <f t="shared" si="30"/>
        <v>no</v>
      </c>
      <c r="Z304" s="28" t="str">
        <f t="shared" si="30"/>
        <v>no</v>
      </c>
      <c r="AA304" s="28" t="str">
        <f t="shared" si="30"/>
        <v>no</v>
      </c>
      <c r="AB304" s="28" t="str">
        <f t="shared" si="30"/>
        <v>no</v>
      </c>
      <c r="AC304" s="28" t="str">
        <f t="shared" si="30"/>
        <v>no</v>
      </c>
      <c r="AD304" s="28" t="str">
        <f t="shared" si="30"/>
        <v>no</v>
      </c>
      <c r="AE304" s="28" t="str">
        <f t="shared" si="30"/>
        <v>no</v>
      </c>
      <c r="AF304" s="28" t="str">
        <f t="shared" si="30"/>
        <v>no</v>
      </c>
      <c r="AG304" s="28" t="str">
        <f t="shared" si="31"/>
        <v>no</v>
      </c>
    </row>
    <row r="305" spans="12:33" ht="12.75">
      <c r="L305" s="28" t="s">
        <v>97</v>
      </c>
      <c r="M305" s="28" t="str">
        <f t="shared" si="30"/>
        <v>no</v>
      </c>
      <c r="N305" s="28" t="str">
        <f t="shared" si="30"/>
        <v>no</v>
      </c>
      <c r="O305" s="28" t="str">
        <f t="shared" si="30"/>
        <v>UUA</v>
      </c>
      <c r="P305" s="28" t="str">
        <f t="shared" si="30"/>
        <v>no</v>
      </c>
      <c r="Q305" s="28" t="str">
        <f t="shared" si="30"/>
        <v>no</v>
      </c>
      <c r="R305" s="28" t="str">
        <f t="shared" si="30"/>
        <v>no</v>
      </c>
      <c r="S305" s="28" t="str">
        <f t="shared" si="30"/>
        <v>no</v>
      </c>
      <c r="T305" s="28" t="str">
        <f t="shared" si="30"/>
        <v>no</v>
      </c>
      <c r="U305" s="28" t="str">
        <f t="shared" si="30"/>
        <v>no</v>
      </c>
      <c r="V305" s="28" t="str">
        <f t="shared" si="30"/>
        <v>no</v>
      </c>
      <c r="W305" s="28" t="str">
        <f t="shared" si="30"/>
        <v>no</v>
      </c>
      <c r="X305" s="28" t="str">
        <f t="shared" si="30"/>
        <v>no</v>
      </c>
      <c r="Y305" s="28" t="str">
        <f t="shared" si="30"/>
        <v>no</v>
      </c>
      <c r="Z305" s="28" t="str">
        <f t="shared" si="30"/>
        <v>no</v>
      </c>
      <c r="AA305" s="28" t="str">
        <f t="shared" si="30"/>
        <v>no</v>
      </c>
      <c r="AB305" s="28" t="str">
        <f t="shared" si="30"/>
        <v>no</v>
      </c>
      <c r="AC305" s="28" t="str">
        <f t="shared" si="30"/>
        <v>no</v>
      </c>
      <c r="AD305" s="28" t="str">
        <f t="shared" si="30"/>
        <v>no</v>
      </c>
      <c r="AE305" s="28" t="str">
        <f t="shared" si="30"/>
        <v>no</v>
      </c>
      <c r="AF305" s="28" t="str">
        <f t="shared" si="30"/>
        <v>no</v>
      </c>
      <c r="AG305" s="28" t="str">
        <f t="shared" si="31"/>
        <v>no</v>
      </c>
    </row>
    <row r="306" spans="12:33" ht="12.75">
      <c r="L306" s="28" t="s">
        <v>97</v>
      </c>
      <c r="M306" s="28" t="str">
        <f t="shared" si="30"/>
        <v>no</v>
      </c>
      <c r="N306" s="28" t="str">
        <f t="shared" si="30"/>
        <v>no</v>
      </c>
      <c r="O306" s="28" t="str">
        <f t="shared" si="30"/>
        <v>no</v>
      </c>
      <c r="P306" s="28" t="str">
        <f t="shared" si="30"/>
        <v>no</v>
      </c>
      <c r="Q306" s="28" t="str">
        <f t="shared" si="30"/>
        <v>no</v>
      </c>
      <c r="R306" s="28" t="str">
        <f t="shared" si="30"/>
        <v>no</v>
      </c>
      <c r="S306" s="28" t="str">
        <f t="shared" si="30"/>
        <v>no</v>
      </c>
      <c r="T306" s="28" t="str">
        <f t="shared" si="30"/>
        <v>no</v>
      </c>
      <c r="U306" s="28" t="str">
        <f t="shared" si="30"/>
        <v>no</v>
      </c>
      <c r="V306" s="28" t="str">
        <f t="shared" si="30"/>
        <v>no</v>
      </c>
      <c r="W306" s="28" t="str">
        <f t="shared" si="30"/>
        <v>no</v>
      </c>
      <c r="X306" s="28" t="str">
        <f t="shared" si="30"/>
        <v>no</v>
      </c>
      <c r="Y306" s="28" t="str">
        <f t="shared" si="30"/>
        <v>no</v>
      </c>
      <c r="Z306" s="28" t="str">
        <f t="shared" si="30"/>
        <v>no</v>
      </c>
      <c r="AA306" s="28" t="str">
        <f t="shared" si="30"/>
        <v>no</v>
      </c>
      <c r="AB306" s="28" t="str">
        <f aca="true" t="shared" si="32" ref="L306:AF311">IF($O140=AB$181,$P140,"no")</f>
        <v>no</v>
      </c>
      <c r="AC306" s="28" t="str">
        <f t="shared" si="32"/>
        <v>no</v>
      </c>
      <c r="AD306" s="28" t="str">
        <f t="shared" si="32"/>
        <v>no</v>
      </c>
      <c r="AE306" s="28" t="str">
        <f t="shared" si="32"/>
        <v>no</v>
      </c>
      <c r="AF306" s="28" t="str">
        <f t="shared" si="32"/>
        <v>no</v>
      </c>
      <c r="AG306" s="28" t="str">
        <f t="shared" si="31"/>
        <v>no</v>
      </c>
    </row>
    <row r="307" spans="12:33" ht="12.75">
      <c r="L307" s="28" t="s">
        <v>97</v>
      </c>
      <c r="M307" s="28" t="str">
        <f t="shared" si="32"/>
        <v>UUC</v>
      </c>
      <c r="N307" s="28" t="str">
        <f t="shared" si="32"/>
        <v>no</v>
      </c>
      <c r="O307" s="28" t="str">
        <f t="shared" si="32"/>
        <v>no</v>
      </c>
      <c r="P307" s="28" t="str">
        <f t="shared" si="32"/>
        <v>no</v>
      </c>
      <c r="Q307" s="28" t="str">
        <f t="shared" si="32"/>
        <v>no</v>
      </c>
      <c r="R307" s="28" t="str">
        <f t="shared" si="32"/>
        <v>no</v>
      </c>
      <c r="S307" s="28" t="str">
        <f t="shared" si="32"/>
        <v>no</v>
      </c>
      <c r="T307" s="28" t="str">
        <f t="shared" si="32"/>
        <v>no</v>
      </c>
      <c r="U307" s="28" t="str">
        <f t="shared" si="32"/>
        <v>no</v>
      </c>
      <c r="V307" s="28" t="str">
        <f t="shared" si="32"/>
        <v>no</v>
      </c>
      <c r="W307" s="28" t="str">
        <f t="shared" si="32"/>
        <v>no</v>
      </c>
      <c r="X307" s="28" t="str">
        <f t="shared" si="32"/>
        <v>no</v>
      </c>
      <c r="Y307" s="28" t="str">
        <f t="shared" si="32"/>
        <v>no</v>
      </c>
      <c r="Z307" s="28" t="str">
        <f t="shared" si="32"/>
        <v>no</v>
      </c>
      <c r="AA307" s="28" t="str">
        <f t="shared" si="32"/>
        <v>no</v>
      </c>
      <c r="AB307" s="28" t="str">
        <f t="shared" si="32"/>
        <v>no</v>
      </c>
      <c r="AC307" s="28" t="str">
        <f t="shared" si="32"/>
        <v>no</v>
      </c>
      <c r="AD307" s="28" t="str">
        <f t="shared" si="32"/>
        <v>no</v>
      </c>
      <c r="AE307" s="28" t="str">
        <f t="shared" si="32"/>
        <v>no</v>
      </c>
      <c r="AF307" s="28" t="str">
        <f t="shared" si="32"/>
        <v>no</v>
      </c>
      <c r="AG307" s="28" t="str">
        <f t="shared" si="31"/>
        <v>no</v>
      </c>
    </row>
    <row r="308" spans="12:33" ht="12.75">
      <c r="L308" s="28" t="s">
        <v>97</v>
      </c>
      <c r="M308" s="28" t="str">
        <f t="shared" si="32"/>
        <v>no</v>
      </c>
      <c r="N308" s="28" t="str">
        <f t="shared" si="32"/>
        <v>no</v>
      </c>
      <c r="O308" s="28" t="str">
        <f t="shared" si="32"/>
        <v>no</v>
      </c>
      <c r="P308" s="28" t="str">
        <f t="shared" si="32"/>
        <v>no</v>
      </c>
      <c r="Q308" s="28" t="str">
        <f t="shared" si="32"/>
        <v>no</v>
      </c>
      <c r="R308" s="28" t="str">
        <f t="shared" si="32"/>
        <v>no</v>
      </c>
      <c r="S308" s="28" t="str">
        <f t="shared" si="32"/>
        <v>no</v>
      </c>
      <c r="T308" s="28" t="str">
        <f t="shared" si="32"/>
        <v>no</v>
      </c>
      <c r="U308" s="28" t="str">
        <f t="shared" si="32"/>
        <v>no</v>
      </c>
      <c r="V308" s="28" t="str">
        <f t="shared" si="32"/>
        <v>no</v>
      </c>
      <c r="W308" s="28" t="str">
        <f t="shared" si="32"/>
        <v>no</v>
      </c>
      <c r="X308" s="28" t="str">
        <f t="shared" si="32"/>
        <v>no</v>
      </c>
      <c r="Y308" s="28" t="str">
        <f t="shared" si="32"/>
        <v>no</v>
      </c>
      <c r="Z308" s="28" t="str">
        <f t="shared" si="32"/>
        <v>no</v>
      </c>
      <c r="AA308" s="28" t="str">
        <f t="shared" si="32"/>
        <v>no</v>
      </c>
      <c r="AB308" s="28" t="str">
        <f t="shared" si="32"/>
        <v>no</v>
      </c>
      <c r="AC308" s="28" t="str">
        <f t="shared" si="32"/>
        <v>no</v>
      </c>
      <c r="AD308" s="28" t="str">
        <f t="shared" si="32"/>
        <v>no</v>
      </c>
      <c r="AE308" s="28" t="str">
        <f t="shared" si="32"/>
        <v>no</v>
      </c>
      <c r="AF308" s="28" t="str">
        <f t="shared" si="32"/>
        <v>no</v>
      </c>
      <c r="AG308" s="28" t="str">
        <f t="shared" si="31"/>
        <v>no</v>
      </c>
    </row>
    <row r="309" spans="12:33" ht="12.75">
      <c r="L309" s="28" t="s">
        <v>97</v>
      </c>
      <c r="M309" s="28" t="str">
        <f t="shared" si="32"/>
        <v>no</v>
      </c>
      <c r="N309" s="28" t="str">
        <f t="shared" si="32"/>
        <v>UUG</v>
      </c>
      <c r="O309" s="28" t="str">
        <f t="shared" si="32"/>
        <v>no</v>
      </c>
      <c r="P309" s="28" t="str">
        <f t="shared" si="32"/>
        <v>no</v>
      </c>
      <c r="Q309" s="28" t="str">
        <f t="shared" si="32"/>
        <v>no</v>
      </c>
      <c r="R309" s="28" t="str">
        <f t="shared" si="32"/>
        <v>no</v>
      </c>
      <c r="S309" s="28" t="str">
        <f t="shared" si="32"/>
        <v>no</v>
      </c>
      <c r="T309" s="28" t="str">
        <f t="shared" si="32"/>
        <v>no</v>
      </c>
      <c r="U309" s="28" t="str">
        <f t="shared" si="32"/>
        <v>no</v>
      </c>
      <c r="V309" s="28" t="str">
        <f t="shared" si="32"/>
        <v>no</v>
      </c>
      <c r="W309" s="28" t="str">
        <f t="shared" si="32"/>
        <v>no</v>
      </c>
      <c r="X309" s="28" t="str">
        <f t="shared" si="32"/>
        <v>no</v>
      </c>
      <c r="Y309" s="28" t="str">
        <f t="shared" si="32"/>
        <v>no</v>
      </c>
      <c r="Z309" s="28" t="str">
        <f t="shared" si="32"/>
        <v>no</v>
      </c>
      <c r="AA309" s="28" t="str">
        <f t="shared" si="32"/>
        <v>no</v>
      </c>
      <c r="AB309" s="28" t="str">
        <f t="shared" si="32"/>
        <v>no</v>
      </c>
      <c r="AC309" s="28" t="str">
        <f t="shared" si="32"/>
        <v>no</v>
      </c>
      <c r="AD309" s="28" t="str">
        <f t="shared" si="32"/>
        <v>no</v>
      </c>
      <c r="AE309" s="28" t="str">
        <f t="shared" si="32"/>
        <v>no</v>
      </c>
      <c r="AF309" s="28" t="str">
        <f t="shared" si="32"/>
        <v>no</v>
      </c>
      <c r="AG309" s="28" t="str">
        <f t="shared" si="31"/>
        <v>no</v>
      </c>
    </row>
    <row r="310" spans="12:33" ht="12.75">
      <c r="L310" s="28" t="s">
        <v>97</v>
      </c>
      <c r="M310" s="28" t="str">
        <f t="shared" si="32"/>
        <v>no</v>
      </c>
      <c r="N310" s="28" t="str">
        <f t="shared" si="32"/>
        <v>no</v>
      </c>
      <c r="O310" s="28" t="str">
        <f t="shared" si="32"/>
        <v>no</v>
      </c>
      <c r="P310" s="28" t="str">
        <f t="shared" si="32"/>
        <v>no</v>
      </c>
      <c r="Q310" s="28" t="str">
        <f t="shared" si="32"/>
        <v>no</v>
      </c>
      <c r="R310" s="28" t="str">
        <f t="shared" si="32"/>
        <v>no</v>
      </c>
      <c r="S310" s="28" t="str">
        <f t="shared" si="32"/>
        <v>no</v>
      </c>
      <c r="T310" s="28" t="str">
        <f t="shared" si="32"/>
        <v>no</v>
      </c>
      <c r="U310" s="28" t="str">
        <f t="shared" si="32"/>
        <v>no</v>
      </c>
      <c r="V310" s="28" t="str">
        <f t="shared" si="32"/>
        <v>no</v>
      </c>
      <c r="W310" s="28" t="str">
        <f t="shared" si="32"/>
        <v>no</v>
      </c>
      <c r="X310" s="28" t="str">
        <f t="shared" si="32"/>
        <v>no</v>
      </c>
      <c r="Y310" s="28" t="str">
        <f t="shared" si="32"/>
        <v>no</v>
      </c>
      <c r="Z310" s="28" t="str">
        <f t="shared" si="32"/>
        <v>no</v>
      </c>
      <c r="AA310" s="28" t="str">
        <f t="shared" si="32"/>
        <v>no</v>
      </c>
      <c r="AB310" s="28" t="str">
        <f t="shared" si="32"/>
        <v>no</v>
      </c>
      <c r="AC310" s="28" t="str">
        <f t="shared" si="32"/>
        <v>no</v>
      </c>
      <c r="AD310" s="28" t="str">
        <f t="shared" si="32"/>
        <v>no</v>
      </c>
      <c r="AE310" s="28" t="str">
        <f t="shared" si="32"/>
        <v>no</v>
      </c>
      <c r="AF310" s="28" t="str">
        <f t="shared" si="32"/>
        <v>no</v>
      </c>
      <c r="AG310" s="28" t="str">
        <f t="shared" si="31"/>
        <v>no</v>
      </c>
    </row>
    <row r="311" spans="12:33" ht="12.75">
      <c r="L311" s="28" t="str">
        <f t="shared" si="32"/>
        <v>UUU</v>
      </c>
      <c r="M311" s="28" t="str">
        <f t="shared" si="32"/>
        <v>no</v>
      </c>
      <c r="N311" s="28" t="str">
        <f t="shared" si="32"/>
        <v>no</v>
      </c>
      <c r="O311" s="28" t="str">
        <f t="shared" si="32"/>
        <v>no</v>
      </c>
      <c r="P311" s="28" t="str">
        <f t="shared" si="32"/>
        <v>no</v>
      </c>
      <c r="Q311" s="28" t="str">
        <f t="shared" si="32"/>
        <v>no</v>
      </c>
      <c r="R311" s="28" t="str">
        <f t="shared" si="32"/>
        <v>no</v>
      </c>
      <c r="S311" s="28" t="str">
        <f t="shared" si="32"/>
        <v>no</v>
      </c>
      <c r="T311" s="28" t="str">
        <f t="shared" si="32"/>
        <v>no</v>
      </c>
      <c r="U311" s="28" t="str">
        <f t="shared" si="32"/>
        <v>no</v>
      </c>
      <c r="V311" s="28" t="str">
        <f t="shared" si="32"/>
        <v>no</v>
      </c>
      <c r="W311" s="28" t="str">
        <f t="shared" si="32"/>
        <v>no</v>
      </c>
      <c r="X311" s="28" t="str">
        <f t="shared" si="32"/>
        <v>no</v>
      </c>
      <c r="Y311" s="28" t="str">
        <f t="shared" si="32"/>
        <v>no</v>
      </c>
      <c r="Z311" s="28" t="str">
        <f t="shared" si="32"/>
        <v>no</v>
      </c>
      <c r="AA311" s="28" t="str">
        <f t="shared" si="32"/>
        <v>no</v>
      </c>
      <c r="AB311" s="28" t="str">
        <f t="shared" si="32"/>
        <v>no</v>
      </c>
      <c r="AC311" s="28" t="str">
        <f t="shared" si="32"/>
        <v>no</v>
      </c>
      <c r="AD311" s="28" t="str">
        <f t="shared" si="32"/>
        <v>no</v>
      </c>
      <c r="AE311" s="28" t="str">
        <f t="shared" si="32"/>
        <v>no</v>
      </c>
      <c r="AF311" s="28" t="str">
        <f t="shared" si="32"/>
        <v>no</v>
      </c>
      <c r="AG311" s="28" t="str">
        <f t="shared" si="31"/>
        <v>no</v>
      </c>
    </row>
    <row r="312" spans="12:33" ht="12.75">
      <c r="L312" s="29">
        <v>0</v>
      </c>
      <c r="M312" s="29">
        <v>1</v>
      </c>
      <c r="N312" s="29">
        <v>2</v>
      </c>
      <c r="O312" s="29">
        <v>3</v>
      </c>
      <c r="P312" s="29">
        <v>4</v>
      </c>
      <c r="Q312" s="29">
        <v>5</v>
      </c>
      <c r="R312" s="29">
        <v>6</v>
      </c>
      <c r="S312" s="29">
        <v>7</v>
      </c>
      <c r="T312" s="29">
        <v>8</v>
      </c>
      <c r="U312" s="29">
        <v>9</v>
      </c>
      <c r="V312" s="29">
        <v>10</v>
      </c>
      <c r="W312" s="29">
        <v>11</v>
      </c>
      <c r="X312" s="29">
        <v>12</v>
      </c>
      <c r="Y312" s="29">
        <v>13</v>
      </c>
      <c r="Z312" s="29">
        <v>14</v>
      </c>
      <c r="AA312" s="29">
        <v>15</v>
      </c>
      <c r="AB312" s="29">
        <v>16</v>
      </c>
      <c r="AC312" s="29">
        <v>17</v>
      </c>
      <c r="AD312" s="29">
        <v>18</v>
      </c>
      <c r="AE312" s="29">
        <v>19</v>
      </c>
      <c r="AF312" s="29">
        <v>20</v>
      </c>
      <c r="AG312" s="29">
        <v>21</v>
      </c>
    </row>
    <row r="313" spans="11:33" ht="12.75">
      <c r="K313" t="s">
        <v>97</v>
      </c>
      <c r="L313" s="28">
        <f>COUNTIF(L182:L311,"no")</f>
        <v>129</v>
      </c>
      <c r="M313" s="28">
        <f aca="true" t="shared" si="33" ref="M313:S313">COUNTIF(M182:M311,"no")</f>
        <v>129</v>
      </c>
      <c r="N313" s="28">
        <f t="shared" si="33"/>
        <v>129</v>
      </c>
      <c r="O313" s="28">
        <f t="shared" si="33"/>
        <v>128</v>
      </c>
      <c r="P313" s="28">
        <f t="shared" si="33"/>
        <v>128</v>
      </c>
      <c r="Q313" s="28">
        <f t="shared" si="33"/>
        <v>127</v>
      </c>
      <c r="R313" s="28">
        <f t="shared" si="33"/>
        <v>126</v>
      </c>
      <c r="S313" s="28">
        <f t="shared" si="33"/>
        <v>126</v>
      </c>
      <c r="T313" s="28">
        <f>COUNTIF(T182:T311,"no")</f>
        <v>126</v>
      </c>
      <c r="U313" s="28">
        <f aca="true" t="shared" si="34" ref="U313:AA313">COUNTIF(U182:U311,"no")</f>
        <v>125</v>
      </c>
      <c r="V313" s="28">
        <f t="shared" si="34"/>
        <v>125</v>
      </c>
      <c r="W313" s="28">
        <f t="shared" si="34"/>
        <v>125</v>
      </c>
      <c r="X313" s="28">
        <f t="shared" si="34"/>
        <v>125</v>
      </c>
      <c r="Y313" s="28">
        <f t="shared" si="34"/>
        <v>126</v>
      </c>
      <c r="Z313" s="28">
        <f t="shared" si="34"/>
        <v>126</v>
      </c>
      <c r="AA313" s="28">
        <f t="shared" si="34"/>
        <v>126</v>
      </c>
      <c r="AB313" s="28">
        <f aca="true" t="shared" si="35" ref="AB313:AG313">COUNTIF(AB182:AB311,"no")</f>
        <v>127</v>
      </c>
      <c r="AC313" s="28">
        <f t="shared" si="35"/>
        <v>128</v>
      </c>
      <c r="AD313" s="28">
        <f t="shared" si="35"/>
        <v>128</v>
      </c>
      <c r="AE313" s="28">
        <f t="shared" si="35"/>
        <v>129</v>
      </c>
      <c r="AF313" s="28">
        <f t="shared" si="35"/>
        <v>129</v>
      </c>
      <c r="AG313" s="28">
        <f t="shared" si="35"/>
        <v>129</v>
      </c>
    </row>
    <row r="314" spans="9:33" ht="12.75">
      <c r="I314" s="28" t="s">
        <v>214</v>
      </c>
      <c r="J314" t="s">
        <v>105</v>
      </c>
      <c r="K314" t="s">
        <v>98</v>
      </c>
      <c r="L314" s="28">
        <f>130-L313</f>
        <v>1</v>
      </c>
      <c r="M314" s="28">
        <f aca="true" t="shared" si="36" ref="M314:S314">130-M313</f>
        <v>1</v>
      </c>
      <c r="N314" s="28">
        <f t="shared" si="36"/>
        <v>1</v>
      </c>
      <c r="O314" s="28">
        <f t="shared" si="36"/>
        <v>2</v>
      </c>
      <c r="P314" s="28">
        <f t="shared" si="36"/>
        <v>2</v>
      </c>
      <c r="Q314" s="28">
        <f t="shared" si="36"/>
        <v>3</v>
      </c>
      <c r="R314" s="28">
        <f t="shared" si="36"/>
        <v>4</v>
      </c>
      <c r="S314" s="28">
        <f t="shared" si="36"/>
        <v>4</v>
      </c>
      <c r="T314" s="28">
        <f aca="true" t="shared" si="37" ref="T314:AG314">130-T313</f>
        <v>4</v>
      </c>
      <c r="U314" s="28">
        <f t="shared" si="37"/>
        <v>5</v>
      </c>
      <c r="V314" s="28">
        <f t="shared" si="37"/>
        <v>5</v>
      </c>
      <c r="W314" s="28">
        <f t="shared" si="37"/>
        <v>5</v>
      </c>
      <c r="X314" s="28">
        <f t="shared" si="37"/>
        <v>5</v>
      </c>
      <c r="Y314" s="28">
        <f t="shared" si="37"/>
        <v>4</v>
      </c>
      <c r="Z314" s="28">
        <f t="shared" si="37"/>
        <v>4</v>
      </c>
      <c r="AA314" s="28">
        <f t="shared" si="37"/>
        <v>4</v>
      </c>
      <c r="AB314" s="28">
        <f t="shared" si="37"/>
        <v>3</v>
      </c>
      <c r="AC314" s="28">
        <f t="shared" si="37"/>
        <v>2</v>
      </c>
      <c r="AD314" s="28">
        <f t="shared" si="37"/>
        <v>2</v>
      </c>
      <c r="AE314" s="28">
        <f t="shared" si="37"/>
        <v>1</v>
      </c>
      <c r="AF314" s="28">
        <f t="shared" si="37"/>
        <v>1</v>
      </c>
      <c r="AG314" s="28">
        <f t="shared" si="37"/>
        <v>1</v>
      </c>
    </row>
    <row r="315" spans="1:33" ht="12.75">
      <c r="A315" t="s">
        <v>5</v>
      </c>
      <c r="B315" t="s">
        <v>84</v>
      </c>
      <c r="H315" t="s">
        <v>5</v>
      </c>
      <c r="I315" s="28">
        <f>I151</f>
        <v>7</v>
      </c>
      <c r="J315">
        <v>4</v>
      </c>
      <c r="K315">
        <f>311-182+1</f>
        <v>130</v>
      </c>
      <c r="L315" s="28" t="str">
        <f>L311</f>
        <v>UUU</v>
      </c>
      <c r="M315" s="28" t="str">
        <f>M307</f>
        <v>UUC</v>
      </c>
      <c r="N315" s="28" t="str">
        <f>N309</f>
        <v>UUG</v>
      </c>
      <c r="O315" s="28" t="str">
        <f>O305</f>
        <v>UUA</v>
      </c>
      <c r="P315" s="28" t="str">
        <f>P303</f>
        <v>UGU</v>
      </c>
      <c r="Q315" s="28" t="str">
        <f>Q299</f>
        <v>UGC</v>
      </c>
      <c r="R315" s="28" t="str">
        <f>R301</f>
        <v>UGG</v>
      </c>
      <c r="S315" s="28" t="str">
        <f>S297</f>
        <v>UGA</v>
      </c>
      <c r="T315" s="28" t="str">
        <f>T283</f>
        <v>UAC</v>
      </c>
      <c r="U315" s="28" t="str">
        <f>U285</f>
        <v>UAG</v>
      </c>
      <c r="V315" s="28" t="str">
        <f>V281</f>
        <v>UAA</v>
      </c>
      <c r="W315" s="28" t="str">
        <f>W266</f>
        <v>GGC</v>
      </c>
      <c r="X315" s="28" t="str">
        <f>X268</f>
        <v>GGG</v>
      </c>
      <c r="Y315" s="28" t="str">
        <f>Y264</f>
        <v>GGA</v>
      </c>
      <c r="Z315" s="28" t="str">
        <f>Z250</f>
        <v>CAC</v>
      </c>
      <c r="AA315" s="28" t="str">
        <f>AA252</f>
        <v>GAG</v>
      </c>
      <c r="AB315" s="28" t="str">
        <f>AB248</f>
        <v>GAA</v>
      </c>
      <c r="AC315" s="28" t="str">
        <f>AC202</f>
        <v>AGG</v>
      </c>
      <c r="AD315" s="28" t="str">
        <f>AD198</f>
        <v>AGA</v>
      </c>
      <c r="AE315" s="28" t="str">
        <f>AE184</f>
        <v>AAC</v>
      </c>
      <c r="AF315" s="28" t="str">
        <f>AF186</f>
        <v>AAG</v>
      </c>
      <c r="AG315" s="28" t="str">
        <f>AG182</f>
        <v>AAA</v>
      </c>
    </row>
    <row r="316" spans="9:33" ht="12.75">
      <c r="I316" s="28"/>
      <c r="L316" s="28" t="str">
        <f>VLOOKUP(L315,$P$16:$Q$145,2)</f>
        <v>2PHE</v>
      </c>
      <c r="M316" s="28" t="str">
        <f>VLOOKUP(M315,$P$16:$Q$145,2)</f>
        <v>2PHE</v>
      </c>
      <c r="N316" s="28" t="str">
        <f>VLOOKUP(N315,$P$16:$Q$145,2)</f>
        <v>6LEU</v>
      </c>
      <c r="O316" s="28" t="str">
        <f>O295</f>
        <v>UCU</v>
      </c>
      <c r="P316" s="28" t="str">
        <f>P291</f>
        <v>UCC</v>
      </c>
      <c r="Q316" s="28" t="str">
        <f>Q293</f>
        <v>UCG</v>
      </c>
      <c r="R316" s="28" t="str">
        <f>R289</f>
        <v>UCA</v>
      </c>
      <c r="S316" s="28" t="str">
        <f>S287</f>
        <v>UAU</v>
      </c>
      <c r="T316" s="28" t="str">
        <f>T276</f>
        <v>GUG</v>
      </c>
      <c r="U316" s="28" t="str">
        <f>U272</f>
        <v>GUA</v>
      </c>
      <c r="V316" s="28" t="str">
        <f>V270</f>
        <v>GGU</v>
      </c>
      <c r="W316" s="28" t="str">
        <f>W260</f>
        <v>GCG</v>
      </c>
      <c r="X316" s="28" t="str">
        <f>X256</f>
        <v>GCA</v>
      </c>
      <c r="Y316" s="28" t="str">
        <f>Y254</f>
        <v>GAU</v>
      </c>
      <c r="Z316" s="28" t="str">
        <f>Z219</f>
        <v>CAG</v>
      </c>
      <c r="AA316" s="28" t="str">
        <f>AA215</f>
        <v>CAA</v>
      </c>
      <c r="AB316" s="28" t="str">
        <f>AB200</f>
        <v>AGC</v>
      </c>
      <c r="AC316" s="28" t="str">
        <f>AC190</f>
        <v>ACA</v>
      </c>
      <c r="AD316" s="28" t="str">
        <f>AD188</f>
        <v>AAU</v>
      </c>
      <c r="AE316" s="28" t="str">
        <f>VLOOKUP(AE315,$P$16:$Q$145,2)</f>
        <v>2ASN</v>
      </c>
      <c r="AF316" s="28" t="str">
        <f>VLOOKUP(AF315,$P$16:$Q$145,2)</f>
        <v>2LYS</v>
      </c>
      <c r="AG316" s="28" t="str">
        <f>VLOOKUP(AG315,$P$16:$Q$145,2)</f>
        <v>2LYS</v>
      </c>
    </row>
    <row r="317" spans="1:33" ht="12.75">
      <c r="A317" t="s">
        <v>23</v>
      </c>
      <c r="B317" t="s">
        <v>86</v>
      </c>
      <c r="H317" t="s">
        <v>23</v>
      </c>
      <c r="I317" s="28">
        <f>I153</f>
        <v>6</v>
      </c>
      <c r="J317">
        <v>4</v>
      </c>
      <c r="L317" s="28"/>
      <c r="M317" s="28"/>
      <c r="N317" s="28"/>
      <c r="O317" s="28" t="str">
        <f>VLOOKUP(O315,$P$16:$Q$145,2)</f>
        <v>6LEU</v>
      </c>
      <c r="P317" s="28" t="str">
        <f>VLOOKUP(P315,$P$16:$Q$145,2)</f>
        <v>2CYS</v>
      </c>
      <c r="Q317" s="28" t="str">
        <f>Q245</f>
        <v>CUU</v>
      </c>
      <c r="R317" s="28" t="str">
        <f>R278</f>
        <v>GUU</v>
      </c>
      <c r="S317" s="28" t="str">
        <f>S274</f>
        <v>GUC</v>
      </c>
      <c r="T317" s="28" t="str">
        <f>T239</f>
        <v>CUA</v>
      </c>
      <c r="U317" s="28" t="str">
        <f>U262</f>
        <v>GCU</v>
      </c>
      <c r="V317" s="28" t="str">
        <f>V258</f>
        <v>GCC</v>
      </c>
      <c r="W317" s="28" t="str">
        <f>W235</f>
        <v>CGG</v>
      </c>
      <c r="X317" s="28" t="str">
        <f>X231</f>
        <v>CGA</v>
      </c>
      <c r="Y317" s="28" t="str">
        <f>Y217</f>
        <v>CAC</v>
      </c>
      <c r="Z317" s="28" t="str">
        <f>Z206</f>
        <v>AUA</v>
      </c>
      <c r="AA317" s="28" t="str">
        <f>AA204</f>
        <v>AGU</v>
      </c>
      <c r="AB317" s="28" t="str">
        <f>AB194</f>
        <v>ACG</v>
      </c>
      <c r="AC317" s="28" t="str">
        <f>VLOOKUP(AC315,$P$16:$Q$145,2)</f>
        <v>6ARG</v>
      </c>
      <c r="AD317" s="28" t="str">
        <f>VLOOKUP(AD315,$P$16:$Q$145,2)</f>
        <v>6ARG</v>
      </c>
      <c r="AE317" s="28"/>
      <c r="AF317" s="28"/>
      <c r="AG317" s="28"/>
    </row>
    <row r="318" spans="1:33" ht="12.75">
      <c r="A318" t="s">
        <v>24</v>
      </c>
      <c r="B318" s="10" t="s">
        <v>43</v>
      </c>
      <c r="H318" t="s">
        <v>24</v>
      </c>
      <c r="I318" s="28">
        <f>I154</f>
        <v>13</v>
      </c>
      <c r="J318">
        <v>4</v>
      </c>
      <c r="L318" s="28"/>
      <c r="M318" s="28"/>
      <c r="N318" s="28"/>
      <c r="O318" s="28" t="str">
        <f>VLOOKUP(O316,$P$16:$Q$145,2)</f>
        <v>6SER</v>
      </c>
      <c r="P318" s="28" t="str">
        <f>VLOOKUP(P316,$P$16:$Q$145,2)</f>
        <v>6SER</v>
      </c>
      <c r="Q318" s="28" t="str">
        <f>VLOOKUP(Q315,$P$16:$Q$145,2)</f>
        <v>2CYS</v>
      </c>
      <c r="R318" s="28" t="str">
        <f>R241</f>
        <v>CUC</v>
      </c>
      <c r="S318" s="28" t="str">
        <f>S243</f>
        <v>CUG</v>
      </c>
      <c r="T318" s="28" t="str">
        <f>T229</f>
        <v>CCU</v>
      </c>
      <c r="U318" s="28" t="str">
        <f>U237</f>
        <v>CGU</v>
      </c>
      <c r="V318" s="28" t="str">
        <f>V233</f>
        <v>CGC</v>
      </c>
      <c r="W318" s="28" t="str">
        <f>W223</f>
        <v>CCA</v>
      </c>
      <c r="X318" s="28" t="str">
        <f>X221</f>
        <v>CAU</v>
      </c>
      <c r="Y318" s="28" t="str">
        <f>Y210</f>
        <v>AUG</v>
      </c>
      <c r="Z318" s="28" t="str">
        <f>Z196</f>
        <v>ACU</v>
      </c>
      <c r="AA318" s="28" t="str">
        <f>AA192</f>
        <v>ACC</v>
      </c>
      <c r="AB318" s="28" t="str">
        <f>VLOOKUP(AB315,$P$16:$Q$145,2)</f>
        <v>2GLU</v>
      </c>
      <c r="AC318" s="28" t="str">
        <f>VLOOKUP(AC316,$P$16:$Q$145,2)</f>
        <v>4THR</v>
      </c>
      <c r="AD318" s="28" t="str">
        <f>VLOOKUP(AD316,$P$16:$Q$145,2)</f>
        <v>2ASN</v>
      </c>
      <c r="AE318" s="28"/>
      <c r="AF318" s="28"/>
      <c r="AG318" s="28"/>
    </row>
    <row r="319" spans="9:33" ht="12.75">
      <c r="I319" s="28"/>
      <c r="K319" t="s">
        <v>105</v>
      </c>
      <c r="L319" s="28"/>
      <c r="M319" s="28"/>
      <c r="N319" s="28"/>
      <c r="O319" s="28"/>
      <c r="P319" s="28"/>
      <c r="Q319" s="28" t="str">
        <f>VLOOKUP(Q316,$P$16:$Q$145,2)</f>
        <v>6SER</v>
      </c>
      <c r="R319" s="28" t="str">
        <f>VLOOKUP(R315,$P$16:$Q$145,2)</f>
        <v>1TRY</v>
      </c>
      <c r="S319" s="28" t="str">
        <f>VLOOKUP(S315,$P$16:$Q$145,2)</f>
        <v>1NS</v>
      </c>
      <c r="T319" s="28" t="str">
        <f>VLOOKUP(T315,$P$16:$Q$145,2)</f>
        <v>2TYR</v>
      </c>
      <c r="U319" s="28" t="str">
        <f>U225</f>
        <v>CCC</v>
      </c>
      <c r="V319" s="28" t="str">
        <f>V227</f>
        <v>CCG</v>
      </c>
      <c r="W319" s="28" t="str">
        <f>W212</f>
        <v>AUU</v>
      </c>
      <c r="X319" s="28" t="str">
        <f>X208</f>
        <v>AUC</v>
      </c>
      <c r="Y319" s="28" t="str">
        <f aca="true" t="shared" si="38" ref="Y319:AA322">VLOOKUP(Y315,$P$16:$Q$145,2)</f>
        <v>4GLY</v>
      </c>
      <c r="Z319" s="28" t="str">
        <f t="shared" si="38"/>
        <v>2HIS</v>
      </c>
      <c r="AA319" s="28" t="str">
        <f t="shared" si="38"/>
        <v>2GLU</v>
      </c>
      <c r="AB319" s="28" t="str">
        <f>VLOOKUP(AB316,$P$16:$Q$145,2)</f>
        <v>6SER</v>
      </c>
      <c r="AC319" s="28"/>
      <c r="AD319" s="28"/>
      <c r="AE319" s="28"/>
      <c r="AF319" s="28"/>
      <c r="AG319" s="28"/>
    </row>
    <row r="320" spans="1:33" ht="12.75">
      <c r="A320" t="s">
        <v>6</v>
      </c>
      <c r="B320" t="s">
        <v>76</v>
      </c>
      <c r="C320" t="s">
        <v>78</v>
      </c>
      <c r="H320" t="s">
        <v>6</v>
      </c>
      <c r="I320" s="28">
        <f>J156</f>
        <v>10</v>
      </c>
      <c r="J320" s="28">
        <f>K156</f>
        <v>9</v>
      </c>
      <c r="K320">
        <v>5</v>
      </c>
      <c r="L320" s="28">
        <v>5</v>
      </c>
      <c r="M320" s="28"/>
      <c r="N320" s="28"/>
      <c r="O320" s="28"/>
      <c r="P320" s="28"/>
      <c r="Q320" s="28" t="str">
        <f>VLOOKUP(Q317,$P$16:$Q$145,2)</f>
        <v>6LEU</v>
      </c>
      <c r="R320" s="28" t="str">
        <f aca="true" t="shared" si="39" ref="R320:T322">VLOOKUP(R316,$P$16:$Q$145,2)</f>
        <v>6SER</v>
      </c>
      <c r="S320" s="28" t="str">
        <f t="shared" si="39"/>
        <v>2TYR</v>
      </c>
      <c r="T320" s="28" t="str">
        <f t="shared" si="39"/>
        <v>4VAL</v>
      </c>
      <c r="U320" s="28" t="str">
        <f>VLOOKUP(U315,$P$16:$Q$145,2)</f>
        <v>2NS</v>
      </c>
      <c r="V320" s="28" t="str">
        <f>VLOOKUP(V315,$P$16:$Q$145,2)</f>
        <v>2NS</v>
      </c>
      <c r="W320" s="28" t="str">
        <f>VLOOKUP(W315,$P$16:$Q$145,2)</f>
        <v>4GLY</v>
      </c>
      <c r="X320" s="28" t="str">
        <f>VLOOKUP(X315,$P$16:$Q$145,2)</f>
        <v>4GLY</v>
      </c>
      <c r="Y320" s="28" t="str">
        <f t="shared" si="38"/>
        <v>2ASP</v>
      </c>
      <c r="Z320" s="28" t="str">
        <f t="shared" si="38"/>
        <v>2GLN</v>
      </c>
      <c r="AA320" s="28" t="str">
        <f t="shared" si="38"/>
        <v>2GLN</v>
      </c>
      <c r="AB320" s="28" t="str">
        <f>VLOOKUP(AB317,$P$16:$Q$145,2)</f>
        <v>4THR</v>
      </c>
      <c r="AC320" s="28"/>
      <c r="AD320" s="28"/>
      <c r="AE320" s="28"/>
      <c r="AF320" s="28"/>
      <c r="AG320" s="28"/>
    </row>
    <row r="321" spans="9:33" ht="12.75">
      <c r="I321" s="28"/>
      <c r="J321" s="28"/>
      <c r="L321" s="28"/>
      <c r="M321" s="28"/>
      <c r="N321" s="28"/>
      <c r="O321" s="28"/>
      <c r="P321" s="28"/>
      <c r="Q321" s="28"/>
      <c r="R321" s="28" t="str">
        <f t="shared" si="39"/>
        <v>4VAL</v>
      </c>
      <c r="S321" s="28" t="str">
        <f t="shared" si="39"/>
        <v>4VAL</v>
      </c>
      <c r="T321" s="28" t="str">
        <f t="shared" si="39"/>
        <v>6LEU</v>
      </c>
      <c r="U321" s="28" t="str">
        <f aca="true" t="shared" si="40" ref="U321:X324">VLOOKUP(U316,$P$16:$Q$145,2)</f>
        <v>4VAL</v>
      </c>
      <c r="V321" s="28" t="str">
        <f t="shared" si="40"/>
        <v>4GLY</v>
      </c>
      <c r="W321" s="28" t="str">
        <f t="shared" si="40"/>
        <v>4ALA</v>
      </c>
      <c r="X321" s="28" t="str">
        <f t="shared" si="40"/>
        <v>4ALA</v>
      </c>
      <c r="Y321" s="28" t="str">
        <f t="shared" si="38"/>
        <v>2HIS</v>
      </c>
      <c r="Z321" s="28" t="str">
        <f t="shared" si="38"/>
        <v>3ILE</v>
      </c>
      <c r="AA321" s="28" t="str">
        <f t="shared" si="38"/>
        <v>6SER</v>
      </c>
      <c r="AB321" s="28"/>
      <c r="AC321" s="28"/>
      <c r="AD321" s="28"/>
      <c r="AE321" s="28"/>
      <c r="AF321" s="28"/>
      <c r="AG321" s="28"/>
    </row>
    <row r="322" spans="1:33" ht="12.75">
      <c r="A322" t="s">
        <v>21</v>
      </c>
      <c r="B322" t="s">
        <v>85</v>
      </c>
      <c r="C322" t="s">
        <v>87</v>
      </c>
      <c r="E322" s="6" t="s">
        <v>37</v>
      </c>
      <c r="F322" s="7" t="s">
        <v>39</v>
      </c>
      <c r="H322" t="s">
        <v>21</v>
      </c>
      <c r="I322" s="28">
        <f aca="true" t="shared" si="41" ref="I322:J330">J158</f>
        <v>5</v>
      </c>
      <c r="J322" s="28">
        <f t="shared" si="41"/>
        <v>4</v>
      </c>
      <c r="K322">
        <v>3</v>
      </c>
      <c r="L322" s="28">
        <v>2</v>
      </c>
      <c r="M322" s="28"/>
      <c r="N322" s="28"/>
      <c r="O322" s="28"/>
      <c r="P322" s="28"/>
      <c r="Q322" s="28"/>
      <c r="R322" s="28" t="str">
        <f t="shared" si="39"/>
        <v>6LEU</v>
      </c>
      <c r="S322" s="28" t="str">
        <f t="shared" si="39"/>
        <v>6LEU</v>
      </c>
      <c r="T322" s="28" t="str">
        <f t="shared" si="39"/>
        <v>4PRO</v>
      </c>
      <c r="U322" s="28" t="str">
        <f t="shared" si="40"/>
        <v>4ALA</v>
      </c>
      <c r="V322" s="28" t="str">
        <f t="shared" si="40"/>
        <v>4ALA</v>
      </c>
      <c r="W322" s="28" t="str">
        <f t="shared" si="40"/>
        <v>6ARG</v>
      </c>
      <c r="X322" s="28" t="str">
        <f t="shared" si="40"/>
        <v>6ARG</v>
      </c>
      <c r="Y322" s="28" t="str">
        <f t="shared" si="38"/>
        <v>1MET</v>
      </c>
      <c r="Z322" s="28" t="str">
        <f t="shared" si="38"/>
        <v>4THR</v>
      </c>
      <c r="AA322" s="28" t="str">
        <f t="shared" si="38"/>
        <v>4THR</v>
      </c>
      <c r="AB322" s="28"/>
      <c r="AC322" s="28"/>
      <c r="AD322" s="28"/>
      <c r="AE322" s="28"/>
      <c r="AF322" s="28"/>
      <c r="AG322" s="28"/>
    </row>
    <row r="323" spans="1:33" ht="12.75">
      <c r="A323" t="s">
        <v>20</v>
      </c>
      <c r="B323" t="s">
        <v>77</v>
      </c>
      <c r="C323" t="s">
        <v>79</v>
      </c>
      <c r="H323" t="s">
        <v>20</v>
      </c>
      <c r="I323" s="28">
        <f t="shared" si="41"/>
        <v>8</v>
      </c>
      <c r="J323" s="28">
        <f t="shared" si="41"/>
        <v>7</v>
      </c>
      <c r="K323">
        <v>4</v>
      </c>
      <c r="L323" s="28">
        <v>4</v>
      </c>
      <c r="M323" s="28"/>
      <c r="N323" s="28"/>
      <c r="O323" s="28"/>
      <c r="P323" s="28"/>
      <c r="Q323" s="28"/>
      <c r="R323" s="28"/>
      <c r="S323" s="28"/>
      <c r="T323" s="28"/>
      <c r="U323" s="28" t="str">
        <f t="shared" si="40"/>
        <v>6ARG</v>
      </c>
      <c r="V323" s="28" t="str">
        <f t="shared" si="40"/>
        <v>6ARG</v>
      </c>
      <c r="W323" s="28" t="str">
        <f t="shared" si="40"/>
        <v>4PRO</v>
      </c>
      <c r="X323" s="28" t="str">
        <f t="shared" si="40"/>
        <v>2HIS</v>
      </c>
      <c r="Y323" s="28"/>
      <c r="Z323" s="28"/>
      <c r="AA323" s="28"/>
      <c r="AB323" s="28"/>
      <c r="AC323" s="28"/>
      <c r="AD323" s="28"/>
      <c r="AE323" s="28"/>
      <c r="AF323" s="28"/>
      <c r="AG323" s="28"/>
    </row>
    <row r="324" spans="1:33" ht="12.75">
      <c r="A324" t="s">
        <v>15</v>
      </c>
      <c r="B324" t="s">
        <v>61</v>
      </c>
      <c r="C324" t="s">
        <v>62</v>
      </c>
      <c r="H324" t="s">
        <v>15</v>
      </c>
      <c r="I324" s="28">
        <f t="shared" si="41"/>
        <v>16</v>
      </c>
      <c r="J324" s="28">
        <f t="shared" si="41"/>
        <v>15</v>
      </c>
      <c r="K324">
        <v>3</v>
      </c>
      <c r="L324" s="28">
        <v>4</v>
      </c>
      <c r="M324" s="28"/>
      <c r="N324" s="28"/>
      <c r="O324" s="28"/>
      <c r="P324" s="28"/>
      <c r="Q324" s="28"/>
      <c r="R324" s="28"/>
      <c r="S324" s="28"/>
      <c r="T324" s="28"/>
      <c r="U324" s="28" t="str">
        <f t="shared" si="40"/>
        <v>4PRO</v>
      </c>
      <c r="V324" s="28" t="str">
        <f t="shared" si="40"/>
        <v>4PRO</v>
      </c>
      <c r="W324" s="28" t="str">
        <f t="shared" si="40"/>
        <v>3ILE</v>
      </c>
      <c r="X324" s="28" t="str">
        <f t="shared" si="40"/>
        <v>3ILE</v>
      </c>
      <c r="Y324" s="28"/>
      <c r="Z324" s="28"/>
      <c r="AA324" s="28"/>
      <c r="AB324" s="28"/>
      <c r="AC324" s="28"/>
      <c r="AD324" s="28"/>
      <c r="AE324" s="28"/>
      <c r="AF324" s="28"/>
      <c r="AG324" s="28"/>
    </row>
    <row r="325" spans="1:12" ht="12.75">
      <c r="A325" t="s">
        <v>16</v>
      </c>
      <c r="B325" t="s">
        <v>92</v>
      </c>
      <c r="C325" t="s">
        <v>63</v>
      </c>
      <c r="H325" t="s">
        <v>16</v>
      </c>
      <c r="I325" s="28">
        <f t="shared" si="41"/>
        <v>14</v>
      </c>
      <c r="J325" s="28">
        <f t="shared" si="41"/>
        <v>13</v>
      </c>
      <c r="K325">
        <v>4</v>
      </c>
      <c r="L325">
        <v>4</v>
      </c>
    </row>
    <row r="326" spans="1:12" ht="12.75">
      <c r="A326" t="s">
        <v>25</v>
      </c>
      <c r="B326" t="s">
        <v>46</v>
      </c>
      <c r="C326" t="s">
        <v>48</v>
      </c>
      <c r="H326" t="s">
        <v>25</v>
      </c>
      <c r="I326" s="28">
        <f t="shared" si="41"/>
        <v>13</v>
      </c>
      <c r="J326" s="28">
        <f t="shared" si="41"/>
        <v>12</v>
      </c>
      <c r="K326">
        <v>4</v>
      </c>
      <c r="L326">
        <v>5</v>
      </c>
    </row>
    <row r="327" spans="1:12" ht="12.75">
      <c r="A327" t="s">
        <v>26</v>
      </c>
      <c r="B327" t="s">
        <v>45</v>
      </c>
      <c r="C327" t="s">
        <v>47</v>
      </c>
      <c r="E327" s="6" t="s">
        <v>38</v>
      </c>
      <c r="F327" s="7" t="s">
        <v>40</v>
      </c>
      <c r="H327" t="s">
        <v>26</v>
      </c>
      <c r="I327" s="28">
        <f t="shared" si="41"/>
        <v>15</v>
      </c>
      <c r="J327" s="28">
        <f t="shared" si="41"/>
        <v>14</v>
      </c>
      <c r="K327">
        <v>4</v>
      </c>
      <c r="L327">
        <v>4</v>
      </c>
    </row>
    <row r="328" spans="1:12" ht="12.75">
      <c r="A328" t="s">
        <v>22</v>
      </c>
      <c r="B328" t="s">
        <v>89</v>
      </c>
      <c r="C328" t="s">
        <v>91</v>
      </c>
      <c r="H328" t="s">
        <v>22</v>
      </c>
      <c r="I328" s="28">
        <f t="shared" si="41"/>
        <v>1</v>
      </c>
      <c r="J328" s="28">
        <f t="shared" si="41"/>
        <v>0</v>
      </c>
      <c r="K328">
        <v>1</v>
      </c>
      <c r="L328">
        <v>1</v>
      </c>
    </row>
    <row r="329" spans="1:12" ht="12.75">
      <c r="A329" t="s">
        <v>27</v>
      </c>
      <c r="B329" t="s">
        <v>29</v>
      </c>
      <c r="C329" t="s">
        <v>31</v>
      </c>
      <c r="H329" t="s">
        <v>27</v>
      </c>
      <c r="I329" s="28">
        <f t="shared" si="41"/>
        <v>21</v>
      </c>
      <c r="J329" s="28">
        <f t="shared" si="41"/>
        <v>20</v>
      </c>
      <c r="K329">
        <v>1</v>
      </c>
      <c r="L329">
        <v>1</v>
      </c>
    </row>
    <row r="330" spans="1:12" ht="12.75">
      <c r="A330" t="s">
        <v>28</v>
      </c>
      <c r="B330" t="s">
        <v>30</v>
      </c>
      <c r="C330" t="s">
        <v>32</v>
      </c>
      <c r="E330" s="6" t="s">
        <v>88</v>
      </c>
      <c r="F330" s="7" t="s">
        <v>90</v>
      </c>
      <c r="H330" t="s">
        <v>28</v>
      </c>
      <c r="I330" s="28">
        <f t="shared" si="41"/>
        <v>19</v>
      </c>
      <c r="J330" s="28">
        <f t="shared" si="41"/>
        <v>18</v>
      </c>
      <c r="K330">
        <v>1</v>
      </c>
      <c r="L330">
        <v>2</v>
      </c>
    </row>
    <row r="331" spans="9:16" ht="12.75">
      <c r="I331" s="28"/>
      <c r="L331" t="s">
        <v>105</v>
      </c>
      <c r="P331" t="s">
        <v>104</v>
      </c>
    </row>
    <row r="332" spans="1:18" ht="12.75">
      <c r="A332" t="s">
        <v>12</v>
      </c>
      <c r="B332" t="s">
        <v>41</v>
      </c>
      <c r="C332" t="s">
        <v>42</v>
      </c>
      <c r="D332" t="s">
        <v>44</v>
      </c>
      <c r="E332" s="10" t="s">
        <v>43</v>
      </c>
      <c r="H332" t="s">
        <v>12</v>
      </c>
      <c r="I332" s="28">
        <f>K168</f>
        <v>14</v>
      </c>
      <c r="J332" s="28">
        <f>L168</f>
        <v>12</v>
      </c>
      <c r="K332" s="28">
        <f>M168</f>
        <v>11</v>
      </c>
      <c r="L332">
        <v>4</v>
      </c>
      <c r="M332">
        <v>5</v>
      </c>
      <c r="N332">
        <v>5</v>
      </c>
      <c r="P332">
        <v>13</v>
      </c>
      <c r="Q332" t="s">
        <v>43</v>
      </c>
      <c r="R332" t="s">
        <v>24</v>
      </c>
    </row>
    <row r="333" spans="9:13" ht="12.75">
      <c r="I333" s="28"/>
      <c r="M333" t="s">
        <v>105</v>
      </c>
    </row>
    <row r="334" spans="1:16" ht="12.75">
      <c r="A334" t="s">
        <v>9</v>
      </c>
      <c r="B334" t="s">
        <v>33</v>
      </c>
      <c r="C334" t="s">
        <v>34</v>
      </c>
      <c r="D334" t="s">
        <v>35</v>
      </c>
      <c r="E334" t="s">
        <v>36</v>
      </c>
      <c r="H334" t="s">
        <v>9</v>
      </c>
      <c r="I334" s="28">
        <f aca="true" t="shared" si="42" ref="I334:L338">L170</f>
        <v>17</v>
      </c>
      <c r="J334" s="28">
        <f t="shared" si="42"/>
        <v>15</v>
      </c>
      <c r="K334" s="28">
        <f t="shared" si="42"/>
        <v>16</v>
      </c>
      <c r="L334" s="28">
        <f t="shared" si="42"/>
        <v>14</v>
      </c>
      <c r="M334">
        <v>2</v>
      </c>
      <c r="N334">
        <v>4</v>
      </c>
      <c r="O334">
        <v>3</v>
      </c>
      <c r="P334">
        <v>4</v>
      </c>
    </row>
    <row r="335" spans="1:16" ht="12.75">
      <c r="A335" t="s">
        <v>13</v>
      </c>
      <c r="B335" t="s">
        <v>49</v>
      </c>
      <c r="C335" t="s">
        <v>50</v>
      </c>
      <c r="D335" t="s">
        <v>51</v>
      </c>
      <c r="E335" t="s">
        <v>52</v>
      </c>
      <c r="H335" t="s">
        <v>13</v>
      </c>
      <c r="I335" s="28">
        <f t="shared" si="42"/>
        <v>11</v>
      </c>
      <c r="J335" s="28">
        <f t="shared" si="42"/>
        <v>9</v>
      </c>
      <c r="K335" s="28">
        <f t="shared" si="42"/>
        <v>10</v>
      </c>
      <c r="L335" s="28">
        <f t="shared" si="42"/>
        <v>8</v>
      </c>
      <c r="M335">
        <v>5</v>
      </c>
      <c r="N335">
        <v>5</v>
      </c>
      <c r="O335">
        <v>5</v>
      </c>
      <c r="P335">
        <v>4</v>
      </c>
    </row>
    <row r="336" spans="1:16" ht="12.75">
      <c r="A336" t="s">
        <v>17</v>
      </c>
      <c r="B336" t="s">
        <v>64</v>
      </c>
      <c r="C336" t="s">
        <v>65</v>
      </c>
      <c r="D336" t="s">
        <v>66</v>
      </c>
      <c r="E336" t="s">
        <v>67</v>
      </c>
      <c r="H336" t="s">
        <v>17</v>
      </c>
      <c r="I336" s="28">
        <f t="shared" si="42"/>
        <v>12</v>
      </c>
      <c r="J336" s="28">
        <f t="shared" si="42"/>
        <v>10</v>
      </c>
      <c r="K336" s="28">
        <f t="shared" si="42"/>
        <v>11</v>
      </c>
      <c r="L336" s="28">
        <f t="shared" si="42"/>
        <v>9</v>
      </c>
      <c r="M336">
        <v>5</v>
      </c>
      <c r="N336">
        <v>5</v>
      </c>
      <c r="O336">
        <v>5</v>
      </c>
      <c r="P336">
        <v>5</v>
      </c>
    </row>
    <row r="337" spans="1:16" ht="12.75">
      <c r="A337" t="s">
        <v>19</v>
      </c>
      <c r="B337" t="s">
        <v>72</v>
      </c>
      <c r="C337" t="s">
        <v>73</v>
      </c>
      <c r="D337" t="s">
        <v>74</v>
      </c>
      <c r="E337" t="s">
        <v>75</v>
      </c>
      <c r="H337" t="s">
        <v>19</v>
      </c>
      <c r="I337" s="28">
        <f t="shared" si="42"/>
        <v>9</v>
      </c>
      <c r="J337" s="28">
        <f t="shared" si="42"/>
        <v>7</v>
      </c>
      <c r="K337" s="28">
        <f t="shared" si="42"/>
        <v>8</v>
      </c>
      <c r="L337" s="28">
        <f t="shared" si="42"/>
        <v>6</v>
      </c>
      <c r="M337">
        <v>5</v>
      </c>
      <c r="N337">
        <v>4</v>
      </c>
      <c r="O337">
        <v>4</v>
      </c>
      <c r="P337">
        <v>3</v>
      </c>
    </row>
    <row r="338" spans="1:16" ht="12.75">
      <c r="A338" t="s">
        <v>18</v>
      </c>
      <c r="B338" t="s">
        <v>68</v>
      </c>
      <c r="C338" t="s">
        <v>69</v>
      </c>
      <c r="D338" t="s">
        <v>70</v>
      </c>
      <c r="E338" t="s">
        <v>71</v>
      </c>
      <c r="H338" t="s">
        <v>18</v>
      </c>
      <c r="I338" s="28">
        <f t="shared" si="42"/>
        <v>13</v>
      </c>
      <c r="J338" s="28">
        <f t="shared" si="42"/>
        <v>11</v>
      </c>
      <c r="K338" s="28">
        <f t="shared" si="42"/>
        <v>12</v>
      </c>
      <c r="L338" s="28">
        <f t="shared" si="42"/>
        <v>10</v>
      </c>
      <c r="M338">
        <v>4</v>
      </c>
      <c r="N338">
        <v>5</v>
      </c>
      <c r="O338">
        <v>5</v>
      </c>
      <c r="P338">
        <v>5</v>
      </c>
    </row>
    <row r="339" ht="12.75">
      <c r="I339" s="28"/>
    </row>
    <row r="340" spans="1:16" ht="12.75">
      <c r="A340" t="s">
        <v>14</v>
      </c>
      <c r="B340" t="s">
        <v>57</v>
      </c>
      <c r="C340" t="s">
        <v>58</v>
      </c>
      <c r="D340" t="s">
        <v>59</v>
      </c>
      <c r="E340" t="s">
        <v>60</v>
      </c>
      <c r="F340" s="6" t="s">
        <v>88</v>
      </c>
      <c r="G340" s="7" t="s">
        <v>90</v>
      </c>
      <c r="H340" t="s">
        <v>14</v>
      </c>
      <c r="I340" s="28">
        <f aca="true" t="shared" si="43" ref="I340:N342">N176</f>
        <v>8</v>
      </c>
      <c r="J340" s="28">
        <f t="shared" si="43"/>
        <v>6</v>
      </c>
      <c r="K340" s="28">
        <f t="shared" si="43"/>
        <v>7</v>
      </c>
      <c r="L340" s="28">
        <f t="shared" si="43"/>
        <v>5</v>
      </c>
      <c r="M340" s="28">
        <f t="shared" si="43"/>
        <v>3</v>
      </c>
      <c r="N340" s="28">
        <f t="shared" si="43"/>
        <v>2</v>
      </c>
      <c r="P340">
        <v>4</v>
      </c>
    </row>
    <row r="341" spans="1:19" ht="12.75">
      <c r="A341" t="s">
        <v>10</v>
      </c>
      <c r="B341" s="8" t="s">
        <v>37</v>
      </c>
      <c r="C341" s="9" t="s">
        <v>39</v>
      </c>
      <c r="D341" t="s">
        <v>53</v>
      </c>
      <c r="E341" t="s">
        <v>54</v>
      </c>
      <c r="F341" t="s">
        <v>55</v>
      </c>
      <c r="G341" t="s">
        <v>56</v>
      </c>
      <c r="H341" t="s">
        <v>10</v>
      </c>
      <c r="I341" s="28">
        <f t="shared" si="43"/>
        <v>18</v>
      </c>
      <c r="J341" s="28">
        <f t="shared" si="43"/>
        <v>17</v>
      </c>
      <c r="K341" s="28">
        <f t="shared" si="43"/>
        <v>12</v>
      </c>
      <c r="L341" s="28">
        <f t="shared" si="43"/>
        <v>10</v>
      </c>
      <c r="M341" s="28">
        <f t="shared" si="43"/>
        <v>11</v>
      </c>
      <c r="N341" s="28">
        <f t="shared" si="43"/>
        <v>9</v>
      </c>
      <c r="P341">
        <v>13</v>
      </c>
      <c r="Q341">
        <v>14</v>
      </c>
      <c r="R341">
        <v>15</v>
      </c>
      <c r="S341">
        <v>16</v>
      </c>
    </row>
    <row r="342" spans="1:23" ht="12.75">
      <c r="A342" t="s">
        <v>11</v>
      </c>
      <c r="B342" s="8" t="s">
        <v>38</v>
      </c>
      <c r="C342" s="9" t="s">
        <v>40</v>
      </c>
      <c r="D342" t="s">
        <v>80</v>
      </c>
      <c r="E342" t="s">
        <v>81</v>
      </c>
      <c r="F342" t="s">
        <v>82</v>
      </c>
      <c r="G342" t="s">
        <v>83</v>
      </c>
      <c r="H342" t="s">
        <v>11</v>
      </c>
      <c r="I342" s="28">
        <f t="shared" si="43"/>
        <v>16</v>
      </c>
      <c r="J342" s="28">
        <f t="shared" si="43"/>
        <v>15</v>
      </c>
      <c r="K342" s="28">
        <f t="shared" si="43"/>
        <v>6</v>
      </c>
      <c r="L342" s="28">
        <f t="shared" si="43"/>
        <v>4</v>
      </c>
      <c r="M342" s="28">
        <f t="shared" si="43"/>
        <v>5</v>
      </c>
      <c r="N342" s="28">
        <f t="shared" si="43"/>
        <v>3</v>
      </c>
      <c r="P342">
        <v>7</v>
      </c>
      <c r="Q342">
        <v>8</v>
      </c>
      <c r="R342">
        <v>9</v>
      </c>
      <c r="S342">
        <v>10</v>
      </c>
      <c r="T342">
        <v>11</v>
      </c>
      <c r="U342">
        <v>12</v>
      </c>
      <c r="V342">
        <v>13</v>
      </c>
      <c r="W342">
        <v>14</v>
      </c>
    </row>
    <row r="344" spans="12:14" s="116" customFormat="1" ht="12.75">
      <c r="L344" s="116">
        <v>6</v>
      </c>
      <c r="M344" s="116">
        <v>1</v>
      </c>
      <c r="N344" s="116">
        <f>M344*L344</f>
        <v>6</v>
      </c>
    </row>
    <row r="345" spans="8:14" ht="12.75">
      <c r="H345">
        <v>3</v>
      </c>
      <c r="I345">
        <v>1</v>
      </c>
      <c r="J345">
        <f>I345*H345</f>
        <v>3</v>
      </c>
      <c r="L345">
        <v>4</v>
      </c>
      <c r="M345">
        <v>2</v>
      </c>
      <c r="N345">
        <f>M345*L345</f>
        <v>8</v>
      </c>
    </row>
    <row r="346" spans="8:14" ht="12.75">
      <c r="H346">
        <v>10</v>
      </c>
      <c r="I346">
        <v>2</v>
      </c>
      <c r="J346">
        <f>I346*H346</f>
        <v>20</v>
      </c>
      <c r="L346">
        <v>2</v>
      </c>
      <c r="M346">
        <v>3</v>
      </c>
      <c r="N346">
        <f>M346*L346</f>
        <v>6</v>
      </c>
    </row>
    <row r="347" spans="8:14" ht="12.75">
      <c r="H347">
        <v>1</v>
      </c>
      <c r="I347">
        <v>3</v>
      </c>
      <c r="J347">
        <f>I347*H347</f>
        <v>3</v>
      </c>
      <c r="L347">
        <v>6</v>
      </c>
      <c r="M347">
        <v>4</v>
      </c>
      <c r="N347">
        <f>M347*L347</f>
        <v>24</v>
      </c>
    </row>
    <row r="348" spans="8:14" ht="12.75">
      <c r="H348">
        <v>5</v>
      </c>
      <c r="I348">
        <v>4</v>
      </c>
      <c r="J348">
        <f>I348*H348</f>
        <v>20</v>
      </c>
      <c r="L348">
        <v>4</v>
      </c>
      <c r="M348">
        <v>5</v>
      </c>
      <c r="N348">
        <f>M348*L348</f>
        <v>20</v>
      </c>
    </row>
    <row r="349" spans="8:14" ht="12.75">
      <c r="H349">
        <v>3</v>
      </c>
      <c r="I349">
        <v>6</v>
      </c>
      <c r="J349">
        <f>I349*H349</f>
        <v>18</v>
      </c>
      <c r="N349">
        <f>SUM(N344:N348)</f>
        <v>64</v>
      </c>
    </row>
    <row r="350" ht="12.75">
      <c r="J350">
        <f>SUM(J345:J349)</f>
        <v>64</v>
      </c>
    </row>
    <row r="352" ht="12.75">
      <c r="L352" t="s">
        <v>100</v>
      </c>
    </row>
    <row r="353" spans="12:33" ht="12.75">
      <c r="L353">
        <v>0</v>
      </c>
      <c r="M353">
        <v>1</v>
      </c>
      <c r="N353">
        <v>2</v>
      </c>
      <c r="O353">
        <v>3</v>
      </c>
      <c r="P353">
        <v>4</v>
      </c>
      <c r="Q353">
        <v>5</v>
      </c>
      <c r="R353">
        <v>6</v>
      </c>
      <c r="S353">
        <v>7</v>
      </c>
      <c r="T353">
        <v>8</v>
      </c>
      <c r="U353">
        <v>9</v>
      </c>
      <c r="V353">
        <v>10</v>
      </c>
      <c r="W353">
        <v>11</v>
      </c>
      <c r="X353">
        <v>12</v>
      </c>
      <c r="Y353">
        <v>13</v>
      </c>
      <c r="Z353">
        <v>14</v>
      </c>
      <c r="AA353">
        <v>15</v>
      </c>
      <c r="AB353">
        <v>16</v>
      </c>
      <c r="AC353">
        <v>17</v>
      </c>
      <c r="AD353">
        <v>18</v>
      </c>
      <c r="AE353">
        <v>19</v>
      </c>
      <c r="AF353">
        <v>20</v>
      </c>
      <c r="AG353">
        <v>21</v>
      </c>
    </row>
    <row r="354" spans="12:33" ht="12.75">
      <c r="L354" t="str">
        <f>IF($O188=L$181,$P188,"no")</f>
        <v>no</v>
      </c>
      <c r="M354" t="str">
        <f aca="true" t="shared" si="44" ref="M354:N373">IF($R16=M$353,$P16,"no")</f>
        <v>no</v>
      </c>
      <c r="N354" t="str">
        <f t="shared" si="44"/>
        <v>no</v>
      </c>
      <c r="O354" t="str">
        <f aca="true" t="shared" si="45" ref="O354:AG354">IF($R16=O$353,$P16,"no")</f>
        <v>no</v>
      </c>
      <c r="P354" t="str">
        <f t="shared" si="45"/>
        <v>no</v>
      </c>
      <c r="Q354" t="str">
        <f t="shared" si="45"/>
        <v>no</v>
      </c>
      <c r="R354" t="str">
        <f t="shared" si="45"/>
        <v>no</v>
      </c>
      <c r="S354" t="str">
        <f t="shared" si="45"/>
        <v>no</v>
      </c>
      <c r="T354" t="str">
        <f t="shared" si="45"/>
        <v>no</v>
      </c>
      <c r="U354" t="str">
        <f t="shared" si="45"/>
        <v>no</v>
      </c>
      <c r="V354" t="str">
        <f t="shared" si="45"/>
        <v>no</v>
      </c>
      <c r="W354" t="str">
        <f t="shared" si="45"/>
        <v>no</v>
      </c>
      <c r="X354" t="str">
        <f aca="true" t="shared" si="46" ref="X354:X385">IF($R16=X$353,$P16,"no")</f>
        <v>no</v>
      </c>
      <c r="Y354" t="str">
        <f t="shared" si="45"/>
        <v>no</v>
      </c>
      <c r="Z354" t="str">
        <f t="shared" si="45"/>
        <v>no</v>
      </c>
      <c r="AA354" t="str">
        <f t="shared" si="45"/>
        <v>no</v>
      </c>
      <c r="AB354" t="str">
        <f t="shared" si="45"/>
        <v>no</v>
      </c>
      <c r="AC354" t="str">
        <f t="shared" si="45"/>
        <v>no</v>
      </c>
      <c r="AD354" t="str">
        <f t="shared" si="45"/>
        <v>no</v>
      </c>
      <c r="AE354" t="str">
        <f t="shared" si="45"/>
        <v>no</v>
      </c>
      <c r="AF354" t="str">
        <f t="shared" si="45"/>
        <v>no</v>
      </c>
      <c r="AG354" t="str">
        <f t="shared" si="45"/>
        <v>AAA</v>
      </c>
    </row>
    <row r="355" spans="12:33" ht="12.75">
      <c r="L355" t="s">
        <v>97</v>
      </c>
      <c r="M355" t="str">
        <f t="shared" si="44"/>
        <v>no</v>
      </c>
      <c r="N355" t="str">
        <f t="shared" si="44"/>
        <v>no</v>
      </c>
      <c r="O355" t="str">
        <f aca="true" t="shared" si="47" ref="O355:W355">IF($R17=O$353,$P17,"no")</f>
        <v>no</v>
      </c>
      <c r="P355" t="str">
        <f t="shared" si="47"/>
        <v>no</v>
      </c>
      <c r="Q355" t="str">
        <f t="shared" si="47"/>
        <v>no</v>
      </c>
      <c r="R355" t="str">
        <f t="shared" si="47"/>
        <v>no</v>
      </c>
      <c r="S355" t="str">
        <f t="shared" si="47"/>
        <v>no</v>
      </c>
      <c r="T355" t="str">
        <f t="shared" si="47"/>
        <v>no</v>
      </c>
      <c r="U355" t="str">
        <f t="shared" si="47"/>
        <v>no</v>
      </c>
      <c r="V355" t="str">
        <f t="shared" si="47"/>
        <v>no</v>
      </c>
      <c r="W355" t="str">
        <f t="shared" si="47"/>
        <v>no</v>
      </c>
      <c r="X355" t="str">
        <f t="shared" si="46"/>
        <v>no</v>
      </c>
      <c r="Y355" t="str">
        <f aca="true" t="shared" si="48" ref="Y355:AG355">IF($R17=Y$353,$P17,"no")</f>
        <v>no</v>
      </c>
      <c r="Z355" t="str">
        <f t="shared" si="48"/>
        <v>no</v>
      </c>
      <c r="AA355" t="str">
        <f t="shared" si="48"/>
        <v>no</v>
      </c>
      <c r="AB355" t="str">
        <f t="shared" si="48"/>
        <v>no</v>
      </c>
      <c r="AC355" t="str">
        <f t="shared" si="48"/>
        <v>no</v>
      </c>
      <c r="AD355" t="str">
        <f t="shared" si="48"/>
        <v>no</v>
      </c>
      <c r="AE355" t="str">
        <f t="shared" si="48"/>
        <v>no</v>
      </c>
      <c r="AF355" t="str">
        <f t="shared" si="48"/>
        <v>no</v>
      </c>
      <c r="AG355" t="str">
        <f t="shared" si="48"/>
        <v>no</v>
      </c>
    </row>
    <row r="356" spans="12:33" ht="12.75">
      <c r="L356" t="s">
        <v>97</v>
      </c>
      <c r="M356" t="str">
        <f t="shared" si="44"/>
        <v>no</v>
      </c>
      <c r="N356" t="str">
        <f t="shared" si="44"/>
        <v>no</v>
      </c>
      <c r="O356" t="str">
        <f aca="true" t="shared" si="49" ref="O356:W356">IF($R18=O$353,$P18,"no")</f>
        <v>no</v>
      </c>
      <c r="P356" t="str">
        <f t="shared" si="49"/>
        <v>no</v>
      </c>
      <c r="Q356" t="str">
        <f t="shared" si="49"/>
        <v>no</v>
      </c>
      <c r="R356" t="str">
        <f t="shared" si="49"/>
        <v>no</v>
      </c>
      <c r="S356" t="str">
        <f t="shared" si="49"/>
        <v>no</v>
      </c>
      <c r="T356" t="str">
        <f t="shared" si="49"/>
        <v>no</v>
      </c>
      <c r="U356" t="str">
        <f t="shared" si="49"/>
        <v>no</v>
      </c>
      <c r="V356" t="str">
        <f t="shared" si="49"/>
        <v>no</v>
      </c>
      <c r="W356" t="str">
        <f t="shared" si="49"/>
        <v>no</v>
      </c>
      <c r="X356" t="str">
        <f t="shared" si="46"/>
        <v>no</v>
      </c>
      <c r="Y356" t="str">
        <f aca="true" t="shared" si="50" ref="Y356:AG356">IF($R18=Y$353,$P18,"no")</f>
        <v>no</v>
      </c>
      <c r="Z356" t="str">
        <f t="shared" si="50"/>
        <v>no</v>
      </c>
      <c r="AA356" t="str">
        <f t="shared" si="50"/>
        <v>no</v>
      </c>
      <c r="AB356" t="str">
        <f t="shared" si="50"/>
        <v>AAC</v>
      </c>
      <c r="AC356" t="str">
        <f t="shared" si="50"/>
        <v>no</v>
      </c>
      <c r="AD356" t="str">
        <f t="shared" si="50"/>
        <v>no</v>
      </c>
      <c r="AE356" t="str">
        <f t="shared" si="50"/>
        <v>no</v>
      </c>
      <c r="AF356" t="str">
        <f t="shared" si="50"/>
        <v>no</v>
      </c>
      <c r="AG356" t="str">
        <f t="shared" si="50"/>
        <v>no</v>
      </c>
    </row>
    <row r="357" spans="12:33" ht="12.75">
      <c r="L357" t="s">
        <v>97</v>
      </c>
      <c r="M357" t="str">
        <f t="shared" si="44"/>
        <v>no</v>
      </c>
      <c r="N357" t="str">
        <f t="shared" si="44"/>
        <v>no</v>
      </c>
      <c r="O357" t="str">
        <f aca="true" t="shared" si="51" ref="O357:W357">IF($R19=O$353,$P19,"no")</f>
        <v>no</v>
      </c>
      <c r="P357" t="str">
        <f t="shared" si="51"/>
        <v>no</v>
      </c>
      <c r="Q357" t="str">
        <f t="shared" si="51"/>
        <v>no</v>
      </c>
      <c r="R357" t="str">
        <f t="shared" si="51"/>
        <v>no</v>
      </c>
      <c r="S357" t="str">
        <f t="shared" si="51"/>
        <v>no</v>
      </c>
      <c r="T357" t="str">
        <f t="shared" si="51"/>
        <v>no</v>
      </c>
      <c r="U357" t="str">
        <f t="shared" si="51"/>
        <v>no</v>
      </c>
      <c r="V357" t="str">
        <f t="shared" si="51"/>
        <v>no</v>
      </c>
      <c r="W357" t="str">
        <f t="shared" si="51"/>
        <v>no</v>
      </c>
      <c r="X357" t="str">
        <f t="shared" si="46"/>
        <v>no</v>
      </c>
      <c r="Y357" t="str">
        <f aca="true" t="shared" si="52" ref="Y357:AG357">IF($R19=Y$353,$P19,"no")</f>
        <v>no</v>
      </c>
      <c r="Z357" t="str">
        <f t="shared" si="52"/>
        <v>no</v>
      </c>
      <c r="AA357" t="str">
        <f t="shared" si="52"/>
        <v>no</v>
      </c>
      <c r="AB357" t="str">
        <f t="shared" si="52"/>
        <v>no</v>
      </c>
      <c r="AC357" t="str">
        <f t="shared" si="52"/>
        <v>no</v>
      </c>
      <c r="AD357" t="str">
        <f t="shared" si="52"/>
        <v>no</v>
      </c>
      <c r="AE357" t="str">
        <f t="shared" si="52"/>
        <v>no</v>
      </c>
      <c r="AF357" t="str">
        <f t="shared" si="52"/>
        <v>no</v>
      </c>
      <c r="AG357" t="str">
        <f t="shared" si="52"/>
        <v>no</v>
      </c>
    </row>
    <row r="358" spans="12:33" ht="12.75">
      <c r="L358" t="s">
        <v>97</v>
      </c>
      <c r="M358" t="str">
        <f t="shared" si="44"/>
        <v>no</v>
      </c>
      <c r="N358" t="str">
        <f t="shared" si="44"/>
        <v>no</v>
      </c>
      <c r="O358" t="str">
        <f aca="true" t="shared" si="53" ref="O358:W358">IF($R20=O$353,$P20,"no")</f>
        <v>no</v>
      </c>
      <c r="P358" t="str">
        <f t="shared" si="53"/>
        <v>no</v>
      </c>
      <c r="Q358" t="str">
        <f t="shared" si="53"/>
        <v>no</v>
      </c>
      <c r="R358" t="str">
        <f t="shared" si="53"/>
        <v>no</v>
      </c>
      <c r="S358" t="str">
        <f t="shared" si="53"/>
        <v>no</v>
      </c>
      <c r="T358" t="str">
        <f t="shared" si="53"/>
        <v>no</v>
      </c>
      <c r="U358" t="str">
        <f t="shared" si="53"/>
        <v>no</v>
      </c>
      <c r="V358" t="str">
        <f t="shared" si="53"/>
        <v>no</v>
      </c>
      <c r="W358" t="str">
        <f t="shared" si="53"/>
        <v>no</v>
      </c>
      <c r="X358" t="str">
        <f t="shared" si="46"/>
        <v>no</v>
      </c>
      <c r="Y358" t="str">
        <f aca="true" t="shared" si="54" ref="Y358:AG358">IF($R20=Y$353,$P20,"no")</f>
        <v>no</v>
      </c>
      <c r="Z358" t="str">
        <f t="shared" si="54"/>
        <v>no</v>
      </c>
      <c r="AA358" t="str">
        <f t="shared" si="54"/>
        <v>AAG</v>
      </c>
      <c r="AB358" t="str">
        <f t="shared" si="54"/>
        <v>no</v>
      </c>
      <c r="AC358" t="str">
        <f t="shared" si="54"/>
        <v>no</v>
      </c>
      <c r="AD358" t="str">
        <f t="shared" si="54"/>
        <v>no</v>
      </c>
      <c r="AE358" t="str">
        <f t="shared" si="54"/>
        <v>no</v>
      </c>
      <c r="AF358" t="str">
        <f t="shared" si="54"/>
        <v>no</v>
      </c>
      <c r="AG358" t="str">
        <f t="shared" si="54"/>
        <v>no</v>
      </c>
    </row>
    <row r="359" spans="12:33" ht="12.75">
      <c r="L359" t="s">
        <v>97</v>
      </c>
      <c r="M359" t="str">
        <f t="shared" si="44"/>
        <v>no</v>
      </c>
      <c r="N359" t="str">
        <f t="shared" si="44"/>
        <v>no</v>
      </c>
      <c r="O359" t="str">
        <f aca="true" t="shared" si="55" ref="O359:W359">IF($R21=O$353,$P21,"no")</f>
        <v>no</v>
      </c>
      <c r="P359" t="str">
        <f t="shared" si="55"/>
        <v>no</v>
      </c>
      <c r="Q359" t="str">
        <f t="shared" si="55"/>
        <v>no</v>
      </c>
      <c r="R359" t="str">
        <f t="shared" si="55"/>
        <v>no</v>
      </c>
      <c r="S359" t="str">
        <f t="shared" si="55"/>
        <v>no</v>
      </c>
      <c r="T359" t="str">
        <f t="shared" si="55"/>
        <v>no</v>
      </c>
      <c r="U359" t="str">
        <f t="shared" si="55"/>
        <v>no</v>
      </c>
      <c r="V359" t="str">
        <f t="shared" si="55"/>
        <v>no</v>
      </c>
      <c r="W359" t="str">
        <f t="shared" si="55"/>
        <v>no</v>
      </c>
      <c r="X359" t="str">
        <f t="shared" si="46"/>
        <v>no</v>
      </c>
      <c r="Y359" t="str">
        <f aca="true" t="shared" si="56" ref="Y359:AG359">IF($R21=Y$353,$P21,"no")</f>
        <v>no</v>
      </c>
      <c r="Z359" t="str">
        <f t="shared" si="56"/>
        <v>no</v>
      </c>
      <c r="AA359" t="str">
        <f t="shared" si="56"/>
        <v>no</v>
      </c>
      <c r="AB359" t="str">
        <f t="shared" si="56"/>
        <v>no</v>
      </c>
      <c r="AC359" t="str">
        <f t="shared" si="56"/>
        <v>no</v>
      </c>
      <c r="AD359" t="str">
        <f t="shared" si="56"/>
        <v>no</v>
      </c>
      <c r="AE359" t="str">
        <f t="shared" si="56"/>
        <v>no</v>
      </c>
      <c r="AF359" t="str">
        <f t="shared" si="56"/>
        <v>no</v>
      </c>
      <c r="AG359" t="str">
        <f t="shared" si="56"/>
        <v>no</v>
      </c>
    </row>
    <row r="360" spans="12:33" ht="12.75">
      <c r="L360" t="s">
        <v>97</v>
      </c>
      <c r="M360" t="str">
        <f t="shared" si="44"/>
        <v>no</v>
      </c>
      <c r="N360" t="str">
        <f t="shared" si="44"/>
        <v>no</v>
      </c>
      <c r="O360" t="str">
        <f aca="true" t="shared" si="57" ref="O360:W360">IF($R22=O$353,$P22,"no")</f>
        <v>no</v>
      </c>
      <c r="P360" t="str">
        <f t="shared" si="57"/>
        <v>no</v>
      </c>
      <c r="Q360" t="str">
        <f t="shared" si="57"/>
        <v>no</v>
      </c>
      <c r="R360" t="str">
        <f t="shared" si="57"/>
        <v>no</v>
      </c>
      <c r="S360" t="str">
        <f t="shared" si="57"/>
        <v>no</v>
      </c>
      <c r="T360" t="str">
        <f t="shared" si="57"/>
        <v>no</v>
      </c>
      <c r="U360" t="str">
        <f t="shared" si="57"/>
        <v>no</v>
      </c>
      <c r="V360" t="str">
        <f t="shared" si="57"/>
        <v>AAU</v>
      </c>
      <c r="W360" t="str">
        <f t="shared" si="57"/>
        <v>no</v>
      </c>
      <c r="X360" t="str">
        <f t="shared" si="46"/>
        <v>no</v>
      </c>
      <c r="Y360" t="str">
        <f aca="true" t="shared" si="58" ref="Y360:AG360">IF($R22=Y$353,$P22,"no")</f>
        <v>no</v>
      </c>
      <c r="Z360" t="str">
        <f t="shared" si="58"/>
        <v>no</v>
      </c>
      <c r="AA360" t="str">
        <f t="shared" si="58"/>
        <v>no</v>
      </c>
      <c r="AB360" t="str">
        <f t="shared" si="58"/>
        <v>no</v>
      </c>
      <c r="AC360" t="str">
        <f t="shared" si="58"/>
        <v>no</v>
      </c>
      <c r="AD360" t="str">
        <f t="shared" si="58"/>
        <v>no</v>
      </c>
      <c r="AE360" t="str">
        <f t="shared" si="58"/>
        <v>no</v>
      </c>
      <c r="AF360" t="str">
        <f t="shared" si="58"/>
        <v>no</v>
      </c>
      <c r="AG360" t="str">
        <f t="shared" si="58"/>
        <v>no</v>
      </c>
    </row>
    <row r="361" spans="12:33" ht="12.75">
      <c r="L361" t="s">
        <v>97</v>
      </c>
      <c r="M361" t="str">
        <f t="shared" si="44"/>
        <v>no</v>
      </c>
      <c r="N361" t="str">
        <f t="shared" si="44"/>
        <v>no</v>
      </c>
      <c r="O361" t="str">
        <f aca="true" t="shared" si="59" ref="O361:W361">IF($R23=O$353,$P23,"no")</f>
        <v>no</v>
      </c>
      <c r="P361" t="str">
        <f t="shared" si="59"/>
        <v>no</v>
      </c>
      <c r="Q361" t="str">
        <f t="shared" si="59"/>
        <v>no</v>
      </c>
      <c r="R361" t="str">
        <f t="shared" si="59"/>
        <v>no</v>
      </c>
      <c r="S361" t="str">
        <f t="shared" si="59"/>
        <v>no</v>
      </c>
      <c r="T361" t="str">
        <f t="shared" si="59"/>
        <v>no</v>
      </c>
      <c r="U361" t="str">
        <f t="shared" si="59"/>
        <v>no</v>
      </c>
      <c r="V361" t="str">
        <f t="shared" si="59"/>
        <v>no</v>
      </c>
      <c r="W361" t="str">
        <f t="shared" si="59"/>
        <v>no</v>
      </c>
      <c r="X361" t="str">
        <f t="shared" si="46"/>
        <v>no</v>
      </c>
      <c r="Y361" t="str">
        <f aca="true" t="shared" si="60" ref="Y361:AG361">IF($R23=Y$353,$P23,"no")</f>
        <v>no</v>
      </c>
      <c r="Z361" t="str">
        <f t="shared" si="60"/>
        <v>no</v>
      </c>
      <c r="AA361" t="str">
        <f t="shared" si="60"/>
        <v>no</v>
      </c>
      <c r="AB361" t="str">
        <f t="shared" si="60"/>
        <v>no</v>
      </c>
      <c r="AC361" t="str">
        <f t="shared" si="60"/>
        <v>no</v>
      </c>
      <c r="AD361" t="str">
        <f t="shared" si="60"/>
        <v>no</v>
      </c>
      <c r="AE361" t="str">
        <f t="shared" si="60"/>
        <v>no</v>
      </c>
      <c r="AF361" t="str">
        <f t="shared" si="60"/>
        <v>no</v>
      </c>
      <c r="AG361" t="str">
        <f t="shared" si="60"/>
        <v>no</v>
      </c>
    </row>
    <row r="362" spans="12:33" ht="12.75">
      <c r="L362" t="s">
        <v>97</v>
      </c>
      <c r="M362" t="str">
        <f t="shared" si="44"/>
        <v>no</v>
      </c>
      <c r="N362" t="str">
        <f t="shared" si="44"/>
        <v>no</v>
      </c>
      <c r="O362" t="str">
        <f aca="true" t="shared" si="61" ref="O362:W362">IF($R24=O$353,$P24,"no")</f>
        <v>no</v>
      </c>
      <c r="P362" t="str">
        <f t="shared" si="61"/>
        <v>no</v>
      </c>
      <c r="Q362" t="str">
        <f t="shared" si="61"/>
        <v>no</v>
      </c>
      <c r="R362" t="str">
        <f t="shared" si="61"/>
        <v>no</v>
      </c>
      <c r="S362" t="str">
        <f t="shared" si="61"/>
        <v>no</v>
      </c>
      <c r="T362" t="str">
        <f t="shared" si="61"/>
        <v>no</v>
      </c>
      <c r="U362" t="str">
        <f t="shared" si="61"/>
        <v>no</v>
      </c>
      <c r="V362" t="str">
        <f t="shared" si="61"/>
        <v>no</v>
      </c>
      <c r="W362" t="str">
        <f t="shared" si="61"/>
        <v>no</v>
      </c>
      <c r="X362" t="str">
        <f t="shared" si="46"/>
        <v>no</v>
      </c>
      <c r="Y362" t="str">
        <f aca="true" t="shared" si="62" ref="Y362:AG362">IF($R24=Y$353,$P24,"no")</f>
        <v>no</v>
      </c>
      <c r="Z362" t="str">
        <f t="shared" si="62"/>
        <v>no</v>
      </c>
      <c r="AA362" t="str">
        <f t="shared" si="62"/>
        <v>no</v>
      </c>
      <c r="AB362" t="str">
        <f t="shared" si="62"/>
        <v>no</v>
      </c>
      <c r="AC362" t="str">
        <f t="shared" si="62"/>
        <v>no</v>
      </c>
      <c r="AD362" t="str">
        <f t="shared" si="62"/>
        <v>ACA</v>
      </c>
      <c r="AE362" t="str">
        <f t="shared" si="62"/>
        <v>no</v>
      </c>
      <c r="AF362" t="str">
        <f t="shared" si="62"/>
        <v>no</v>
      </c>
      <c r="AG362" t="str">
        <f t="shared" si="62"/>
        <v>no</v>
      </c>
    </row>
    <row r="363" spans="12:33" ht="12.75">
      <c r="L363" t="s">
        <v>97</v>
      </c>
      <c r="M363" t="str">
        <f t="shared" si="44"/>
        <v>no</v>
      </c>
      <c r="N363" t="str">
        <f t="shared" si="44"/>
        <v>no</v>
      </c>
      <c r="O363" t="str">
        <f aca="true" t="shared" si="63" ref="O363:W363">IF($R25=O$353,$P25,"no")</f>
        <v>no</v>
      </c>
      <c r="P363" t="str">
        <f t="shared" si="63"/>
        <v>no</v>
      </c>
      <c r="Q363" t="str">
        <f t="shared" si="63"/>
        <v>no</v>
      </c>
      <c r="R363" t="str">
        <f t="shared" si="63"/>
        <v>no</v>
      </c>
      <c r="S363" t="str">
        <f t="shared" si="63"/>
        <v>no</v>
      </c>
      <c r="T363" t="str">
        <f t="shared" si="63"/>
        <v>no</v>
      </c>
      <c r="U363" t="str">
        <f t="shared" si="63"/>
        <v>no</v>
      </c>
      <c r="V363" t="str">
        <f t="shared" si="63"/>
        <v>no</v>
      </c>
      <c r="W363" t="str">
        <f t="shared" si="63"/>
        <v>no</v>
      </c>
      <c r="X363" t="str">
        <f t="shared" si="46"/>
        <v>no</v>
      </c>
      <c r="Y363" t="str">
        <f aca="true" t="shared" si="64" ref="Y363:AG363">IF($R25=Y$353,$P25,"no")</f>
        <v>no</v>
      </c>
      <c r="Z363" t="str">
        <f t="shared" si="64"/>
        <v>no</v>
      </c>
      <c r="AA363" t="str">
        <f t="shared" si="64"/>
        <v>no</v>
      </c>
      <c r="AB363" t="str">
        <f t="shared" si="64"/>
        <v>no</v>
      </c>
      <c r="AC363" t="str">
        <f t="shared" si="64"/>
        <v>no</v>
      </c>
      <c r="AD363" t="str">
        <f t="shared" si="64"/>
        <v>no</v>
      </c>
      <c r="AE363" t="str">
        <f t="shared" si="64"/>
        <v>no</v>
      </c>
      <c r="AF363" t="str">
        <f t="shared" si="64"/>
        <v>no</v>
      </c>
      <c r="AG363" t="str">
        <f t="shared" si="64"/>
        <v>no</v>
      </c>
    </row>
    <row r="364" spans="12:33" ht="12.75">
      <c r="L364" t="s">
        <v>97</v>
      </c>
      <c r="M364" t="str">
        <f t="shared" si="44"/>
        <v>no</v>
      </c>
      <c r="N364" t="str">
        <f t="shared" si="44"/>
        <v>no</v>
      </c>
      <c r="O364" t="str">
        <f aca="true" t="shared" si="65" ref="O364:W364">IF($R26=O$353,$P26,"no")</f>
        <v>no</v>
      </c>
      <c r="P364" t="str">
        <f t="shared" si="65"/>
        <v>no</v>
      </c>
      <c r="Q364" t="str">
        <f t="shared" si="65"/>
        <v>no</v>
      </c>
      <c r="R364" t="str">
        <f t="shared" si="65"/>
        <v>no</v>
      </c>
      <c r="S364" t="str">
        <f t="shared" si="65"/>
        <v>no</v>
      </c>
      <c r="T364" t="str">
        <f t="shared" si="65"/>
        <v>no</v>
      </c>
      <c r="U364" t="str">
        <f t="shared" si="65"/>
        <v>no</v>
      </c>
      <c r="V364" t="str">
        <f t="shared" si="65"/>
        <v>no</v>
      </c>
      <c r="W364" t="str">
        <f t="shared" si="65"/>
        <v>no</v>
      </c>
      <c r="X364" t="str">
        <f t="shared" si="46"/>
        <v>no</v>
      </c>
      <c r="Y364" t="str">
        <f aca="true" t="shared" si="66" ref="Y364:AG364">IF($R26=Y$353,$P26,"no")</f>
        <v>ACC</v>
      </c>
      <c r="Z364" t="str">
        <f t="shared" si="66"/>
        <v>no</v>
      </c>
      <c r="AA364" t="str">
        <f t="shared" si="66"/>
        <v>no</v>
      </c>
      <c r="AB364" t="str">
        <f t="shared" si="66"/>
        <v>no</v>
      </c>
      <c r="AC364" t="str">
        <f t="shared" si="66"/>
        <v>no</v>
      </c>
      <c r="AD364" t="str">
        <f t="shared" si="66"/>
        <v>no</v>
      </c>
      <c r="AE364" t="str">
        <f t="shared" si="66"/>
        <v>no</v>
      </c>
      <c r="AF364" t="str">
        <f t="shared" si="66"/>
        <v>no</v>
      </c>
      <c r="AG364" t="str">
        <f t="shared" si="66"/>
        <v>no</v>
      </c>
    </row>
    <row r="365" spans="12:33" ht="12.75">
      <c r="L365" t="s">
        <v>97</v>
      </c>
      <c r="M365" t="str">
        <f t="shared" si="44"/>
        <v>no</v>
      </c>
      <c r="N365" t="str">
        <f t="shared" si="44"/>
        <v>no</v>
      </c>
      <c r="O365" t="str">
        <f aca="true" t="shared" si="67" ref="O365:W365">IF($R27=O$353,$P27,"no")</f>
        <v>no</v>
      </c>
      <c r="P365" t="str">
        <f t="shared" si="67"/>
        <v>no</v>
      </c>
      <c r="Q365" t="str">
        <f t="shared" si="67"/>
        <v>no</v>
      </c>
      <c r="R365" t="str">
        <f t="shared" si="67"/>
        <v>no</v>
      </c>
      <c r="S365" t="str">
        <f t="shared" si="67"/>
        <v>no</v>
      </c>
      <c r="T365" t="str">
        <f t="shared" si="67"/>
        <v>no</v>
      </c>
      <c r="U365" t="str">
        <f t="shared" si="67"/>
        <v>no</v>
      </c>
      <c r="V365" t="str">
        <f t="shared" si="67"/>
        <v>no</v>
      </c>
      <c r="W365" t="str">
        <f t="shared" si="67"/>
        <v>no</v>
      </c>
      <c r="X365" t="str">
        <f t="shared" si="46"/>
        <v>no</v>
      </c>
      <c r="Y365" t="str">
        <f aca="true" t="shared" si="68" ref="Y365:AG365">IF($R27=Y$353,$P27,"no")</f>
        <v>no</v>
      </c>
      <c r="Z365" t="str">
        <f t="shared" si="68"/>
        <v>no</v>
      </c>
      <c r="AA365" t="str">
        <f t="shared" si="68"/>
        <v>no</v>
      </c>
      <c r="AB365" t="str">
        <f t="shared" si="68"/>
        <v>no</v>
      </c>
      <c r="AC365" t="str">
        <f t="shared" si="68"/>
        <v>no</v>
      </c>
      <c r="AD365" t="str">
        <f t="shared" si="68"/>
        <v>no</v>
      </c>
      <c r="AE365" t="str">
        <f t="shared" si="68"/>
        <v>no</v>
      </c>
      <c r="AF365" t="str">
        <f t="shared" si="68"/>
        <v>no</v>
      </c>
      <c r="AG365" t="str">
        <f t="shared" si="68"/>
        <v>no</v>
      </c>
    </row>
    <row r="366" spans="12:33" ht="12.75">
      <c r="L366" t="s">
        <v>97</v>
      </c>
      <c r="M366" t="str">
        <f t="shared" si="44"/>
        <v>no</v>
      </c>
      <c r="N366" t="str">
        <f t="shared" si="44"/>
        <v>no</v>
      </c>
      <c r="O366" t="str">
        <f aca="true" t="shared" si="69" ref="O366:W366">IF($R28=O$353,$P28,"no")</f>
        <v>no</v>
      </c>
      <c r="P366" t="str">
        <f t="shared" si="69"/>
        <v>no</v>
      </c>
      <c r="Q366" t="str">
        <f t="shared" si="69"/>
        <v>no</v>
      </c>
      <c r="R366" t="str">
        <f t="shared" si="69"/>
        <v>no</v>
      </c>
      <c r="S366" t="str">
        <f t="shared" si="69"/>
        <v>no</v>
      </c>
      <c r="T366" t="str">
        <f t="shared" si="69"/>
        <v>no</v>
      </c>
      <c r="U366" t="str">
        <f t="shared" si="69"/>
        <v>no</v>
      </c>
      <c r="V366" t="str">
        <f t="shared" si="69"/>
        <v>no</v>
      </c>
      <c r="W366" t="str">
        <f t="shared" si="69"/>
        <v>no</v>
      </c>
      <c r="X366" t="str">
        <f t="shared" si="46"/>
        <v>ACG</v>
      </c>
      <c r="Y366" t="str">
        <f aca="true" t="shared" si="70" ref="Y366:AG366">IF($R28=Y$353,$P28,"no")</f>
        <v>no</v>
      </c>
      <c r="Z366" t="str">
        <f t="shared" si="70"/>
        <v>no</v>
      </c>
      <c r="AA366" t="str">
        <f t="shared" si="70"/>
        <v>no</v>
      </c>
      <c r="AB366" t="str">
        <f t="shared" si="70"/>
        <v>no</v>
      </c>
      <c r="AC366" t="str">
        <f t="shared" si="70"/>
        <v>no</v>
      </c>
      <c r="AD366" t="str">
        <f t="shared" si="70"/>
        <v>no</v>
      </c>
      <c r="AE366" t="str">
        <f t="shared" si="70"/>
        <v>no</v>
      </c>
      <c r="AF366" t="str">
        <f t="shared" si="70"/>
        <v>no</v>
      </c>
      <c r="AG366" t="str">
        <f t="shared" si="70"/>
        <v>no</v>
      </c>
    </row>
    <row r="367" spans="12:33" ht="12.75">
      <c r="L367" t="s">
        <v>97</v>
      </c>
      <c r="M367" t="str">
        <f t="shared" si="44"/>
        <v>no</v>
      </c>
      <c r="N367" t="str">
        <f t="shared" si="44"/>
        <v>no</v>
      </c>
      <c r="O367" t="str">
        <f aca="true" t="shared" si="71" ref="O367:W367">IF($R29=O$353,$P29,"no")</f>
        <v>no</v>
      </c>
      <c r="P367" t="str">
        <f t="shared" si="71"/>
        <v>no</v>
      </c>
      <c r="Q367" t="str">
        <f t="shared" si="71"/>
        <v>no</v>
      </c>
      <c r="R367" t="str">
        <f t="shared" si="71"/>
        <v>no</v>
      </c>
      <c r="S367" t="str">
        <f t="shared" si="71"/>
        <v>no</v>
      </c>
      <c r="T367" t="str">
        <f t="shared" si="71"/>
        <v>no</v>
      </c>
      <c r="U367" t="str">
        <f t="shared" si="71"/>
        <v>no</v>
      </c>
      <c r="V367" t="str">
        <f t="shared" si="71"/>
        <v>no</v>
      </c>
      <c r="W367" t="str">
        <f t="shared" si="71"/>
        <v>no</v>
      </c>
      <c r="X367" t="str">
        <f t="shared" si="46"/>
        <v>no</v>
      </c>
      <c r="Y367" t="str">
        <f aca="true" t="shared" si="72" ref="Y367:AG367">IF($R29=Y$353,$P29,"no")</f>
        <v>no</v>
      </c>
      <c r="Z367" t="str">
        <f t="shared" si="72"/>
        <v>no</v>
      </c>
      <c r="AA367" t="str">
        <f t="shared" si="72"/>
        <v>no</v>
      </c>
      <c r="AB367" t="str">
        <f t="shared" si="72"/>
        <v>no</v>
      </c>
      <c r="AC367" t="str">
        <f t="shared" si="72"/>
        <v>no</v>
      </c>
      <c r="AD367" t="str">
        <f t="shared" si="72"/>
        <v>no</v>
      </c>
      <c r="AE367" t="str">
        <f t="shared" si="72"/>
        <v>no</v>
      </c>
      <c r="AF367" t="str">
        <f t="shared" si="72"/>
        <v>no</v>
      </c>
      <c r="AG367" t="str">
        <f t="shared" si="72"/>
        <v>no</v>
      </c>
    </row>
    <row r="368" spans="12:33" ht="12.75">
      <c r="L368" t="s">
        <v>97</v>
      </c>
      <c r="M368" t="str">
        <f t="shared" si="44"/>
        <v>no</v>
      </c>
      <c r="N368" t="str">
        <f t="shared" si="44"/>
        <v>no</v>
      </c>
      <c r="O368" t="str">
        <f aca="true" t="shared" si="73" ref="O368:W368">IF($R30=O$353,$P30,"no")</f>
        <v>no</v>
      </c>
      <c r="P368" t="str">
        <f t="shared" si="73"/>
        <v>no</v>
      </c>
      <c r="Q368" t="str">
        <f t="shared" si="73"/>
        <v>no</v>
      </c>
      <c r="R368" t="str">
        <f t="shared" si="73"/>
        <v>no</v>
      </c>
      <c r="S368" t="str">
        <f t="shared" si="73"/>
        <v>ACU</v>
      </c>
      <c r="T368" t="str">
        <f t="shared" si="73"/>
        <v>no</v>
      </c>
      <c r="U368" t="str">
        <f t="shared" si="73"/>
        <v>no</v>
      </c>
      <c r="V368" t="str">
        <f t="shared" si="73"/>
        <v>no</v>
      </c>
      <c r="W368" t="str">
        <f t="shared" si="73"/>
        <v>no</v>
      </c>
      <c r="X368" t="str">
        <f t="shared" si="46"/>
        <v>no</v>
      </c>
      <c r="Y368" t="str">
        <f aca="true" t="shared" si="74" ref="Y368:AG368">IF($R30=Y$353,$P30,"no")</f>
        <v>no</v>
      </c>
      <c r="Z368" t="str">
        <f t="shared" si="74"/>
        <v>no</v>
      </c>
      <c r="AA368" t="str">
        <f t="shared" si="74"/>
        <v>no</v>
      </c>
      <c r="AB368" t="str">
        <f t="shared" si="74"/>
        <v>no</v>
      </c>
      <c r="AC368" t="str">
        <f t="shared" si="74"/>
        <v>no</v>
      </c>
      <c r="AD368" t="str">
        <f t="shared" si="74"/>
        <v>no</v>
      </c>
      <c r="AE368" t="str">
        <f t="shared" si="74"/>
        <v>no</v>
      </c>
      <c r="AF368" t="str">
        <f t="shared" si="74"/>
        <v>no</v>
      </c>
      <c r="AG368" t="str">
        <f t="shared" si="74"/>
        <v>no</v>
      </c>
    </row>
    <row r="369" spans="12:33" ht="12.75">
      <c r="L369" t="s">
        <v>97</v>
      </c>
      <c r="M369" t="str">
        <f t="shared" si="44"/>
        <v>no</v>
      </c>
      <c r="N369" t="str">
        <f t="shared" si="44"/>
        <v>no</v>
      </c>
      <c r="O369" t="str">
        <f aca="true" t="shared" si="75" ref="O369:W369">IF($R31=O$353,$P31,"no")</f>
        <v>no</v>
      </c>
      <c r="P369" t="str">
        <f t="shared" si="75"/>
        <v>no</v>
      </c>
      <c r="Q369" t="str">
        <f t="shared" si="75"/>
        <v>no</v>
      </c>
      <c r="R369" t="str">
        <f t="shared" si="75"/>
        <v>no</v>
      </c>
      <c r="S369" t="str">
        <f t="shared" si="75"/>
        <v>no</v>
      </c>
      <c r="T369" t="str">
        <f t="shared" si="75"/>
        <v>no</v>
      </c>
      <c r="U369" t="str">
        <f t="shared" si="75"/>
        <v>no</v>
      </c>
      <c r="V369" t="str">
        <f t="shared" si="75"/>
        <v>no</v>
      </c>
      <c r="W369" t="str">
        <f t="shared" si="75"/>
        <v>no</v>
      </c>
      <c r="X369" t="str">
        <f t="shared" si="46"/>
        <v>no</v>
      </c>
      <c r="Y369" t="str">
        <f aca="true" t="shared" si="76" ref="Y369:AG369">IF($R31=Y$353,$P31,"no")</f>
        <v>no</v>
      </c>
      <c r="Z369" t="str">
        <f t="shared" si="76"/>
        <v>no</v>
      </c>
      <c r="AA369" t="str">
        <f t="shared" si="76"/>
        <v>no</v>
      </c>
      <c r="AB369" t="str">
        <f t="shared" si="76"/>
        <v>no</v>
      </c>
      <c r="AC369" t="str">
        <f t="shared" si="76"/>
        <v>no</v>
      </c>
      <c r="AD369" t="str">
        <f t="shared" si="76"/>
        <v>no</v>
      </c>
      <c r="AE369" t="str">
        <f t="shared" si="76"/>
        <v>no</v>
      </c>
      <c r="AF369" t="str">
        <f t="shared" si="76"/>
        <v>no</v>
      </c>
      <c r="AG369" t="str">
        <f t="shared" si="76"/>
        <v>no</v>
      </c>
    </row>
    <row r="370" spans="12:33" ht="12.75">
      <c r="L370" t="s">
        <v>97</v>
      </c>
      <c r="M370" t="str">
        <f t="shared" si="44"/>
        <v>no</v>
      </c>
      <c r="N370" t="str">
        <f t="shared" si="44"/>
        <v>no</v>
      </c>
      <c r="O370" t="str">
        <f aca="true" t="shared" si="77" ref="O370:W370">IF($R32=O$353,$P32,"no")</f>
        <v>no</v>
      </c>
      <c r="P370" t="str">
        <f t="shared" si="77"/>
        <v>no</v>
      </c>
      <c r="Q370" t="str">
        <f t="shared" si="77"/>
        <v>no</v>
      </c>
      <c r="R370" t="str">
        <f t="shared" si="77"/>
        <v>no</v>
      </c>
      <c r="S370" t="str">
        <f t="shared" si="77"/>
        <v>no</v>
      </c>
      <c r="T370" t="str">
        <f t="shared" si="77"/>
        <v>no</v>
      </c>
      <c r="U370" t="str">
        <f t="shared" si="77"/>
        <v>no</v>
      </c>
      <c r="V370" t="str">
        <f t="shared" si="77"/>
        <v>no</v>
      </c>
      <c r="W370" t="str">
        <f t="shared" si="77"/>
        <v>no</v>
      </c>
      <c r="X370" t="str">
        <f t="shared" si="46"/>
        <v>no</v>
      </c>
      <c r="Y370" t="str">
        <f aca="true" t="shared" si="78" ref="Y370:AG370">IF($R32=Y$353,$P32,"no")</f>
        <v>no</v>
      </c>
      <c r="Z370" t="str">
        <f t="shared" si="78"/>
        <v>no</v>
      </c>
      <c r="AA370" t="str">
        <f t="shared" si="78"/>
        <v>no</v>
      </c>
      <c r="AB370" t="str">
        <f t="shared" si="78"/>
        <v>no</v>
      </c>
      <c r="AC370" t="str">
        <f t="shared" si="78"/>
        <v>AGA</v>
      </c>
      <c r="AD370" t="str">
        <f t="shared" si="78"/>
        <v>no</v>
      </c>
      <c r="AE370" t="str">
        <f t="shared" si="78"/>
        <v>no</v>
      </c>
      <c r="AF370" t="str">
        <f t="shared" si="78"/>
        <v>no</v>
      </c>
      <c r="AG370" t="str">
        <f t="shared" si="78"/>
        <v>no</v>
      </c>
    </row>
    <row r="371" spans="12:33" ht="12.75">
      <c r="L371" t="s">
        <v>97</v>
      </c>
      <c r="M371" t="str">
        <f t="shared" si="44"/>
        <v>no</v>
      </c>
      <c r="N371" t="str">
        <f t="shared" si="44"/>
        <v>no</v>
      </c>
      <c r="O371" t="str">
        <f aca="true" t="shared" si="79" ref="O371:W371">IF($R33=O$353,$P33,"no")</f>
        <v>no</v>
      </c>
      <c r="P371" t="str">
        <f t="shared" si="79"/>
        <v>no</v>
      </c>
      <c r="Q371" t="str">
        <f t="shared" si="79"/>
        <v>no</v>
      </c>
      <c r="R371" t="str">
        <f t="shared" si="79"/>
        <v>no</v>
      </c>
      <c r="S371" t="str">
        <f t="shared" si="79"/>
        <v>no</v>
      </c>
      <c r="T371" t="str">
        <f t="shared" si="79"/>
        <v>no</v>
      </c>
      <c r="U371" t="str">
        <f t="shared" si="79"/>
        <v>no</v>
      </c>
      <c r="V371" t="str">
        <f t="shared" si="79"/>
        <v>no</v>
      </c>
      <c r="W371" t="str">
        <f t="shared" si="79"/>
        <v>no</v>
      </c>
      <c r="X371" t="str">
        <f t="shared" si="46"/>
        <v>no</v>
      </c>
      <c r="Y371" t="str">
        <f aca="true" t="shared" si="80" ref="Y371:AG371">IF($R33=Y$353,$P33,"no")</f>
        <v>no</v>
      </c>
      <c r="Z371" t="str">
        <f t="shared" si="80"/>
        <v>no</v>
      </c>
      <c r="AA371" t="str">
        <f t="shared" si="80"/>
        <v>no</v>
      </c>
      <c r="AB371" t="str">
        <f t="shared" si="80"/>
        <v>no</v>
      </c>
      <c r="AC371" t="str">
        <f t="shared" si="80"/>
        <v>no</v>
      </c>
      <c r="AD371" t="str">
        <f t="shared" si="80"/>
        <v>no</v>
      </c>
      <c r="AE371" t="str">
        <f t="shared" si="80"/>
        <v>no</v>
      </c>
      <c r="AF371" t="str">
        <f t="shared" si="80"/>
        <v>no</v>
      </c>
      <c r="AG371" t="str">
        <f t="shared" si="80"/>
        <v>no</v>
      </c>
    </row>
    <row r="372" spans="12:33" ht="12.75">
      <c r="L372" t="s">
        <v>97</v>
      </c>
      <c r="M372" t="str">
        <f t="shared" si="44"/>
        <v>no</v>
      </c>
      <c r="N372" t="str">
        <f t="shared" si="44"/>
        <v>no</v>
      </c>
      <c r="O372" t="str">
        <f aca="true" t="shared" si="81" ref="O372:W372">IF($R34=O$353,$P34,"no")</f>
        <v>no</v>
      </c>
      <c r="P372" t="str">
        <f t="shared" si="81"/>
        <v>no</v>
      </c>
      <c r="Q372" t="str">
        <f t="shared" si="81"/>
        <v>no</v>
      </c>
      <c r="R372" t="str">
        <f t="shared" si="81"/>
        <v>no</v>
      </c>
      <c r="S372" t="str">
        <f t="shared" si="81"/>
        <v>no</v>
      </c>
      <c r="T372" t="str">
        <f t="shared" si="81"/>
        <v>no</v>
      </c>
      <c r="U372" t="str">
        <f t="shared" si="81"/>
        <v>no</v>
      </c>
      <c r="V372" t="str">
        <f t="shared" si="81"/>
        <v>no</v>
      </c>
      <c r="W372" t="str">
        <f t="shared" si="81"/>
        <v>no</v>
      </c>
      <c r="X372" t="str">
        <f t="shared" si="46"/>
        <v>AGC</v>
      </c>
      <c r="Y372" t="str">
        <f aca="true" t="shared" si="82" ref="Y372:AG372">IF($R34=Y$353,$P34,"no")</f>
        <v>no</v>
      </c>
      <c r="Z372" t="str">
        <f t="shared" si="82"/>
        <v>no</v>
      </c>
      <c r="AA372" t="str">
        <f t="shared" si="82"/>
        <v>no</v>
      </c>
      <c r="AB372" t="str">
        <f t="shared" si="82"/>
        <v>no</v>
      </c>
      <c r="AC372" t="str">
        <f t="shared" si="82"/>
        <v>no</v>
      </c>
      <c r="AD372" t="str">
        <f t="shared" si="82"/>
        <v>no</v>
      </c>
      <c r="AE372" t="str">
        <f t="shared" si="82"/>
        <v>no</v>
      </c>
      <c r="AF372" t="str">
        <f t="shared" si="82"/>
        <v>no</v>
      </c>
      <c r="AG372" t="str">
        <f t="shared" si="82"/>
        <v>no</v>
      </c>
    </row>
    <row r="373" spans="12:33" ht="12.75">
      <c r="L373" t="s">
        <v>97</v>
      </c>
      <c r="M373" t="str">
        <f t="shared" si="44"/>
        <v>no</v>
      </c>
      <c r="N373" t="str">
        <f t="shared" si="44"/>
        <v>no</v>
      </c>
      <c r="O373" t="str">
        <f aca="true" t="shared" si="83" ref="O373:W373">IF($R35=O$353,$P35,"no")</f>
        <v>no</v>
      </c>
      <c r="P373" t="str">
        <f t="shared" si="83"/>
        <v>no</v>
      </c>
      <c r="Q373" t="str">
        <f t="shared" si="83"/>
        <v>no</v>
      </c>
      <c r="R373" t="str">
        <f t="shared" si="83"/>
        <v>no</v>
      </c>
      <c r="S373" t="str">
        <f t="shared" si="83"/>
        <v>no</v>
      </c>
      <c r="T373" t="str">
        <f t="shared" si="83"/>
        <v>no</v>
      </c>
      <c r="U373" t="str">
        <f t="shared" si="83"/>
        <v>no</v>
      </c>
      <c r="V373" t="str">
        <f t="shared" si="83"/>
        <v>no</v>
      </c>
      <c r="W373" t="str">
        <f t="shared" si="83"/>
        <v>no</v>
      </c>
      <c r="X373" t="str">
        <f t="shared" si="46"/>
        <v>no</v>
      </c>
      <c r="Y373" t="str">
        <f aca="true" t="shared" si="84" ref="Y373:AG373">IF($R35=Y$353,$P35,"no")</f>
        <v>no</v>
      </c>
      <c r="Z373" t="str">
        <f t="shared" si="84"/>
        <v>no</v>
      </c>
      <c r="AA373" t="str">
        <f t="shared" si="84"/>
        <v>no</v>
      </c>
      <c r="AB373" t="str">
        <f t="shared" si="84"/>
        <v>no</v>
      </c>
      <c r="AC373" t="str">
        <f t="shared" si="84"/>
        <v>no</v>
      </c>
      <c r="AD373" t="str">
        <f t="shared" si="84"/>
        <v>no</v>
      </c>
      <c r="AE373" t="str">
        <f t="shared" si="84"/>
        <v>no</v>
      </c>
      <c r="AF373" t="str">
        <f t="shared" si="84"/>
        <v>no</v>
      </c>
      <c r="AG373" t="str">
        <f t="shared" si="84"/>
        <v>no</v>
      </c>
    </row>
    <row r="374" spans="12:33" ht="12.75">
      <c r="L374" t="s">
        <v>97</v>
      </c>
      <c r="M374" t="str">
        <f aca="true" t="shared" si="85" ref="M374:N393">IF($R36=M$353,$P36,"no")</f>
        <v>no</v>
      </c>
      <c r="N374" t="str">
        <f t="shared" si="85"/>
        <v>no</v>
      </c>
      <c r="O374" t="str">
        <f aca="true" t="shared" si="86" ref="O374:W374">IF($R36=O$353,$P36,"no")</f>
        <v>no</v>
      </c>
      <c r="P374" t="str">
        <f t="shared" si="86"/>
        <v>no</v>
      </c>
      <c r="Q374" t="str">
        <f t="shared" si="86"/>
        <v>no</v>
      </c>
      <c r="R374" t="str">
        <f t="shared" si="86"/>
        <v>no</v>
      </c>
      <c r="S374" t="str">
        <f t="shared" si="86"/>
        <v>no</v>
      </c>
      <c r="T374" t="str">
        <f t="shared" si="86"/>
        <v>no</v>
      </c>
      <c r="U374" t="str">
        <f t="shared" si="86"/>
        <v>no</v>
      </c>
      <c r="V374" t="str">
        <f t="shared" si="86"/>
        <v>no</v>
      </c>
      <c r="W374" t="str">
        <f t="shared" si="86"/>
        <v>AGG</v>
      </c>
      <c r="X374" t="str">
        <f t="shared" si="46"/>
        <v>no</v>
      </c>
      <c r="Y374" t="str">
        <f aca="true" t="shared" si="87" ref="Y374:AG374">IF($R36=Y$353,$P36,"no")</f>
        <v>no</v>
      </c>
      <c r="Z374" t="str">
        <f t="shared" si="87"/>
        <v>no</v>
      </c>
      <c r="AA374" t="str">
        <f t="shared" si="87"/>
        <v>no</v>
      </c>
      <c r="AB374" t="str">
        <f t="shared" si="87"/>
        <v>no</v>
      </c>
      <c r="AC374" t="str">
        <f t="shared" si="87"/>
        <v>no</v>
      </c>
      <c r="AD374" t="str">
        <f t="shared" si="87"/>
        <v>no</v>
      </c>
      <c r="AE374" t="str">
        <f t="shared" si="87"/>
        <v>no</v>
      </c>
      <c r="AF374" t="str">
        <f t="shared" si="87"/>
        <v>no</v>
      </c>
      <c r="AG374" t="str">
        <f t="shared" si="87"/>
        <v>no</v>
      </c>
    </row>
    <row r="375" spans="12:33" ht="12.75">
      <c r="L375" t="s">
        <v>97</v>
      </c>
      <c r="M375" t="str">
        <f t="shared" si="85"/>
        <v>no</v>
      </c>
      <c r="N375" t="str">
        <f t="shared" si="85"/>
        <v>no</v>
      </c>
      <c r="O375" t="str">
        <f aca="true" t="shared" si="88" ref="O375:W375">IF($R37=O$353,$P37,"no")</f>
        <v>no</v>
      </c>
      <c r="P375" t="str">
        <f t="shared" si="88"/>
        <v>no</v>
      </c>
      <c r="Q375" t="str">
        <f t="shared" si="88"/>
        <v>no</v>
      </c>
      <c r="R375" t="str">
        <f t="shared" si="88"/>
        <v>no</v>
      </c>
      <c r="S375" t="str">
        <f t="shared" si="88"/>
        <v>no</v>
      </c>
      <c r="T375" t="str">
        <f t="shared" si="88"/>
        <v>no</v>
      </c>
      <c r="U375" t="str">
        <f t="shared" si="88"/>
        <v>no</v>
      </c>
      <c r="V375" t="str">
        <f t="shared" si="88"/>
        <v>no</v>
      </c>
      <c r="W375" t="str">
        <f t="shared" si="88"/>
        <v>no</v>
      </c>
      <c r="X375" t="str">
        <f t="shared" si="46"/>
        <v>no</v>
      </c>
      <c r="Y375" t="str">
        <f aca="true" t="shared" si="89" ref="Y375:AG375">IF($R37=Y$353,$P37,"no")</f>
        <v>no</v>
      </c>
      <c r="Z375" t="str">
        <f t="shared" si="89"/>
        <v>no</v>
      </c>
      <c r="AA375" t="str">
        <f t="shared" si="89"/>
        <v>no</v>
      </c>
      <c r="AB375" t="str">
        <f t="shared" si="89"/>
        <v>no</v>
      </c>
      <c r="AC375" t="str">
        <f t="shared" si="89"/>
        <v>no</v>
      </c>
      <c r="AD375" t="str">
        <f t="shared" si="89"/>
        <v>no</v>
      </c>
      <c r="AE375" t="str">
        <f t="shared" si="89"/>
        <v>no</v>
      </c>
      <c r="AF375" t="str">
        <f t="shared" si="89"/>
        <v>no</v>
      </c>
      <c r="AG375" t="str">
        <f t="shared" si="89"/>
        <v>no</v>
      </c>
    </row>
    <row r="376" spans="12:33" ht="12.75">
      <c r="L376" t="s">
        <v>97</v>
      </c>
      <c r="M376" t="str">
        <f t="shared" si="85"/>
        <v>no</v>
      </c>
      <c r="N376" t="str">
        <f t="shared" si="85"/>
        <v>no</v>
      </c>
      <c r="O376" t="str">
        <f aca="true" t="shared" si="90" ref="O376:W376">IF($R38=O$353,$P38,"no")</f>
        <v>no</v>
      </c>
      <c r="P376" t="str">
        <f t="shared" si="90"/>
        <v>no</v>
      </c>
      <c r="Q376" t="str">
        <f t="shared" si="90"/>
        <v>no</v>
      </c>
      <c r="R376" t="str">
        <f t="shared" si="90"/>
        <v>AGU</v>
      </c>
      <c r="S376" t="str">
        <f t="shared" si="90"/>
        <v>no</v>
      </c>
      <c r="T376" t="str">
        <f t="shared" si="90"/>
        <v>no</v>
      </c>
      <c r="U376" t="str">
        <f t="shared" si="90"/>
        <v>no</v>
      </c>
      <c r="V376" t="str">
        <f t="shared" si="90"/>
        <v>no</v>
      </c>
      <c r="W376" t="str">
        <f t="shared" si="90"/>
        <v>no</v>
      </c>
      <c r="X376" t="str">
        <f t="shared" si="46"/>
        <v>no</v>
      </c>
      <c r="Y376" t="str">
        <f aca="true" t="shared" si="91" ref="Y376:AG376">IF($R38=Y$353,$P38,"no")</f>
        <v>no</v>
      </c>
      <c r="Z376" t="str">
        <f t="shared" si="91"/>
        <v>no</v>
      </c>
      <c r="AA376" t="str">
        <f t="shared" si="91"/>
        <v>no</v>
      </c>
      <c r="AB376" t="str">
        <f t="shared" si="91"/>
        <v>no</v>
      </c>
      <c r="AC376" t="str">
        <f t="shared" si="91"/>
        <v>no</v>
      </c>
      <c r="AD376" t="str">
        <f t="shared" si="91"/>
        <v>no</v>
      </c>
      <c r="AE376" t="str">
        <f t="shared" si="91"/>
        <v>no</v>
      </c>
      <c r="AF376" t="str">
        <f t="shared" si="91"/>
        <v>no</v>
      </c>
      <c r="AG376" t="str">
        <f t="shared" si="91"/>
        <v>no</v>
      </c>
    </row>
    <row r="377" spans="12:33" ht="12.75">
      <c r="L377" t="s">
        <v>97</v>
      </c>
      <c r="M377" t="str">
        <f t="shared" si="85"/>
        <v>no</v>
      </c>
      <c r="N377" t="str">
        <f t="shared" si="85"/>
        <v>no</v>
      </c>
      <c r="O377" t="str">
        <f aca="true" t="shared" si="92" ref="O377:W377">IF($R39=O$353,$P39,"no")</f>
        <v>no</v>
      </c>
      <c r="P377" t="str">
        <f t="shared" si="92"/>
        <v>no</v>
      </c>
      <c r="Q377" t="str">
        <f t="shared" si="92"/>
        <v>no</v>
      </c>
      <c r="R377" t="str">
        <f t="shared" si="92"/>
        <v>no</v>
      </c>
      <c r="S377" t="str">
        <f t="shared" si="92"/>
        <v>no</v>
      </c>
      <c r="T377" t="str">
        <f t="shared" si="92"/>
        <v>no</v>
      </c>
      <c r="U377" t="str">
        <f t="shared" si="92"/>
        <v>no</v>
      </c>
      <c r="V377" t="str">
        <f t="shared" si="92"/>
        <v>no</v>
      </c>
      <c r="W377" t="str">
        <f t="shared" si="92"/>
        <v>no</v>
      </c>
      <c r="X377" t="str">
        <f t="shared" si="46"/>
        <v>no</v>
      </c>
      <c r="Y377" t="str">
        <f aca="true" t="shared" si="93" ref="Y377:AG377">IF($R39=Y$353,$P39,"no")</f>
        <v>no</v>
      </c>
      <c r="Z377" t="str">
        <f t="shared" si="93"/>
        <v>no</v>
      </c>
      <c r="AA377" t="str">
        <f t="shared" si="93"/>
        <v>no</v>
      </c>
      <c r="AB377" t="str">
        <f t="shared" si="93"/>
        <v>no</v>
      </c>
      <c r="AC377" t="str">
        <f t="shared" si="93"/>
        <v>no</v>
      </c>
      <c r="AD377" t="str">
        <f t="shared" si="93"/>
        <v>no</v>
      </c>
      <c r="AE377" t="str">
        <f t="shared" si="93"/>
        <v>no</v>
      </c>
      <c r="AF377" t="str">
        <f t="shared" si="93"/>
        <v>no</v>
      </c>
      <c r="AG377" t="str">
        <f t="shared" si="93"/>
        <v>no</v>
      </c>
    </row>
    <row r="378" spans="12:33" ht="12.75">
      <c r="L378" t="s">
        <v>97</v>
      </c>
      <c r="M378" t="str">
        <f t="shared" si="85"/>
        <v>no</v>
      </c>
      <c r="N378" t="str">
        <f t="shared" si="85"/>
        <v>no</v>
      </c>
      <c r="O378" t="str">
        <f aca="true" t="shared" si="94" ref="O378:W378">IF($R40=O$353,$P40,"no")</f>
        <v>no</v>
      </c>
      <c r="P378" t="str">
        <f t="shared" si="94"/>
        <v>no</v>
      </c>
      <c r="Q378" t="str">
        <f t="shared" si="94"/>
        <v>no</v>
      </c>
      <c r="R378" t="str">
        <f t="shared" si="94"/>
        <v>no</v>
      </c>
      <c r="S378" t="str">
        <f t="shared" si="94"/>
        <v>no</v>
      </c>
      <c r="T378" t="str">
        <f t="shared" si="94"/>
        <v>no</v>
      </c>
      <c r="U378" t="str">
        <f t="shared" si="94"/>
        <v>no</v>
      </c>
      <c r="V378" t="str">
        <f t="shared" si="94"/>
        <v>no</v>
      </c>
      <c r="W378" t="str">
        <f t="shared" si="94"/>
        <v>no</v>
      </c>
      <c r="X378" t="str">
        <f t="shared" si="46"/>
        <v>no</v>
      </c>
      <c r="Y378" t="str">
        <f aca="true" t="shared" si="95" ref="Y378:AG378">IF($R40=Y$353,$P40,"no")</f>
        <v>no</v>
      </c>
      <c r="Z378" t="str">
        <f t="shared" si="95"/>
        <v>AUA</v>
      </c>
      <c r="AA378" t="str">
        <f t="shared" si="95"/>
        <v>no</v>
      </c>
      <c r="AB378" t="str">
        <f t="shared" si="95"/>
        <v>no</v>
      </c>
      <c r="AC378" t="str">
        <f t="shared" si="95"/>
        <v>no</v>
      </c>
      <c r="AD378" t="str">
        <f t="shared" si="95"/>
        <v>no</v>
      </c>
      <c r="AE378" t="str">
        <f t="shared" si="95"/>
        <v>no</v>
      </c>
      <c r="AF378" t="str">
        <f t="shared" si="95"/>
        <v>no</v>
      </c>
      <c r="AG378" t="str">
        <f t="shared" si="95"/>
        <v>no</v>
      </c>
    </row>
    <row r="379" spans="12:33" ht="12.75">
      <c r="L379" t="s">
        <v>97</v>
      </c>
      <c r="M379" t="str">
        <f t="shared" si="85"/>
        <v>no</v>
      </c>
      <c r="N379" t="str">
        <f t="shared" si="85"/>
        <v>no</v>
      </c>
      <c r="O379" t="str">
        <f aca="true" t="shared" si="96" ref="O379:W379">IF($R41=O$353,$P41,"no")</f>
        <v>no</v>
      </c>
      <c r="P379" t="str">
        <f t="shared" si="96"/>
        <v>no</v>
      </c>
      <c r="Q379" t="str">
        <f t="shared" si="96"/>
        <v>no</v>
      </c>
      <c r="R379" t="str">
        <f t="shared" si="96"/>
        <v>no</v>
      </c>
      <c r="S379" t="str">
        <f t="shared" si="96"/>
        <v>no</v>
      </c>
      <c r="T379" t="str">
        <f t="shared" si="96"/>
        <v>no</v>
      </c>
      <c r="U379" t="str">
        <f t="shared" si="96"/>
        <v>no</v>
      </c>
      <c r="V379" t="str">
        <f t="shared" si="96"/>
        <v>no</v>
      </c>
      <c r="W379" t="str">
        <f t="shared" si="96"/>
        <v>no</v>
      </c>
      <c r="X379" t="str">
        <f t="shared" si="46"/>
        <v>no</v>
      </c>
      <c r="Y379" t="str">
        <f aca="true" t="shared" si="97" ref="Y379:AG379">IF($R41=Y$353,$P41,"no")</f>
        <v>no</v>
      </c>
      <c r="Z379" t="str">
        <f t="shared" si="97"/>
        <v>no</v>
      </c>
      <c r="AA379" t="str">
        <f t="shared" si="97"/>
        <v>no</v>
      </c>
      <c r="AB379" t="str">
        <f t="shared" si="97"/>
        <v>no</v>
      </c>
      <c r="AC379" t="str">
        <f t="shared" si="97"/>
        <v>no</v>
      </c>
      <c r="AD379" t="str">
        <f t="shared" si="97"/>
        <v>no</v>
      </c>
      <c r="AE379" t="str">
        <f t="shared" si="97"/>
        <v>no</v>
      </c>
      <c r="AF379" t="str">
        <f t="shared" si="97"/>
        <v>no</v>
      </c>
      <c r="AG379" t="str">
        <f t="shared" si="97"/>
        <v>no</v>
      </c>
    </row>
    <row r="380" spans="12:33" ht="12.75">
      <c r="L380" t="s">
        <v>97</v>
      </c>
      <c r="M380" t="str">
        <f t="shared" si="85"/>
        <v>no</v>
      </c>
      <c r="N380" t="str">
        <f t="shared" si="85"/>
        <v>no</v>
      </c>
      <c r="O380" t="str">
        <f aca="true" t="shared" si="98" ref="O380:W380">IF($R42=O$353,$P42,"no")</f>
        <v>no</v>
      </c>
      <c r="P380" t="str">
        <f t="shared" si="98"/>
        <v>no</v>
      </c>
      <c r="Q380" t="str">
        <f t="shared" si="98"/>
        <v>no</v>
      </c>
      <c r="R380" t="str">
        <f t="shared" si="98"/>
        <v>no</v>
      </c>
      <c r="S380" t="str">
        <f t="shared" si="98"/>
        <v>no</v>
      </c>
      <c r="T380" t="str">
        <f t="shared" si="98"/>
        <v>no</v>
      </c>
      <c r="U380" t="str">
        <f t="shared" si="98"/>
        <v>AUC</v>
      </c>
      <c r="V380" t="str">
        <f t="shared" si="98"/>
        <v>no</v>
      </c>
      <c r="W380" t="str">
        <f t="shared" si="98"/>
        <v>no</v>
      </c>
      <c r="X380" t="str">
        <f t="shared" si="46"/>
        <v>no</v>
      </c>
      <c r="Y380" t="str">
        <f aca="true" t="shared" si="99" ref="Y380:AG380">IF($R42=Y$353,$P42,"no")</f>
        <v>no</v>
      </c>
      <c r="Z380" t="str">
        <f t="shared" si="99"/>
        <v>no</v>
      </c>
      <c r="AA380" t="str">
        <f t="shared" si="99"/>
        <v>no</v>
      </c>
      <c r="AB380" t="str">
        <f t="shared" si="99"/>
        <v>no</v>
      </c>
      <c r="AC380" t="str">
        <f t="shared" si="99"/>
        <v>no</v>
      </c>
      <c r="AD380" t="str">
        <f t="shared" si="99"/>
        <v>no</v>
      </c>
      <c r="AE380" t="str">
        <f t="shared" si="99"/>
        <v>no</v>
      </c>
      <c r="AF380" t="str">
        <f t="shared" si="99"/>
        <v>no</v>
      </c>
      <c r="AG380" t="str">
        <f t="shared" si="99"/>
        <v>no</v>
      </c>
    </row>
    <row r="381" spans="12:33" ht="12.75">
      <c r="L381" t="s">
        <v>97</v>
      </c>
      <c r="M381" t="str">
        <f t="shared" si="85"/>
        <v>no</v>
      </c>
      <c r="N381" t="str">
        <f t="shared" si="85"/>
        <v>no</v>
      </c>
      <c r="O381" t="str">
        <f aca="true" t="shared" si="100" ref="O381:W381">IF($R43=O$353,$P43,"no")</f>
        <v>no</v>
      </c>
      <c r="P381" t="str">
        <f t="shared" si="100"/>
        <v>no</v>
      </c>
      <c r="Q381" t="str">
        <f t="shared" si="100"/>
        <v>no</v>
      </c>
      <c r="R381" t="str">
        <f t="shared" si="100"/>
        <v>no</v>
      </c>
      <c r="S381" t="str">
        <f t="shared" si="100"/>
        <v>no</v>
      </c>
      <c r="T381" t="str">
        <f t="shared" si="100"/>
        <v>no</v>
      </c>
      <c r="U381" t="str">
        <f t="shared" si="100"/>
        <v>no</v>
      </c>
      <c r="V381" t="str">
        <f t="shared" si="100"/>
        <v>no</v>
      </c>
      <c r="W381" t="str">
        <f t="shared" si="100"/>
        <v>no</v>
      </c>
      <c r="X381" t="str">
        <f t="shared" si="46"/>
        <v>no</v>
      </c>
      <c r="Y381" t="str">
        <f aca="true" t="shared" si="101" ref="Y381:AG381">IF($R43=Y$353,$P43,"no")</f>
        <v>no</v>
      </c>
      <c r="Z381" t="str">
        <f t="shared" si="101"/>
        <v>no</v>
      </c>
      <c r="AA381" t="str">
        <f t="shared" si="101"/>
        <v>no</v>
      </c>
      <c r="AB381" t="str">
        <f t="shared" si="101"/>
        <v>no</v>
      </c>
      <c r="AC381" t="str">
        <f t="shared" si="101"/>
        <v>no</v>
      </c>
      <c r="AD381" t="str">
        <f t="shared" si="101"/>
        <v>no</v>
      </c>
      <c r="AE381" t="str">
        <f t="shared" si="101"/>
        <v>no</v>
      </c>
      <c r="AF381" t="str">
        <f t="shared" si="101"/>
        <v>no</v>
      </c>
      <c r="AG381" t="str">
        <f t="shared" si="101"/>
        <v>no</v>
      </c>
    </row>
    <row r="382" spans="12:33" ht="12.75">
      <c r="L382" t="s">
        <v>97</v>
      </c>
      <c r="M382" t="str">
        <f t="shared" si="85"/>
        <v>no</v>
      </c>
      <c r="N382" t="str">
        <f t="shared" si="85"/>
        <v>no</v>
      </c>
      <c r="O382" t="str">
        <f aca="true" t="shared" si="102" ref="O382:W382">IF($R44=O$353,$P44,"no")</f>
        <v>no</v>
      </c>
      <c r="P382" t="str">
        <f t="shared" si="102"/>
        <v>no</v>
      </c>
      <c r="Q382" t="str">
        <f t="shared" si="102"/>
        <v>no</v>
      </c>
      <c r="R382" t="str">
        <f t="shared" si="102"/>
        <v>no</v>
      </c>
      <c r="S382" t="str">
        <f t="shared" si="102"/>
        <v>no</v>
      </c>
      <c r="T382" t="str">
        <f t="shared" si="102"/>
        <v>AUG</v>
      </c>
      <c r="U382" t="str">
        <f t="shared" si="102"/>
        <v>no</v>
      </c>
      <c r="V382" t="str">
        <f t="shared" si="102"/>
        <v>no</v>
      </c>
      <c r="W382" t="str">
        <f t="shared" si="102"/>
        <v>no</v>
      </c>
      <c r="X382" t="str">
        <f t="shared" si="46"/>
        <v>no</v>
      </c>
      <c r="Y382" t="str">
        <f aca="true" t="shared" si="103" ref="Y382:AG382">IF($R44=Y$353,$P44,"no")</f>
        <v>no</v>
      </c>
      <c r="Z382" t="str">
        <f t="shared" si="103"/>
        <v>no</v>
      </c>
      <c r="AA382" t="str">
        <f t="shared" si="103"/>
        <v>no</v>
      </c>
      <c r="AB382" t="str">
        <f t="shared" si="103"/>
        <v>no</v>
      </c>
      <c r="AC382" t="str">
        <f t="shared" si="103"/>
        <v>no</v>
      </c>
      <c r="AD382" t="str">
        <f t="shared" si="103"/>
        <v>no</v>
      </c>
      <c r="AE382" t="str">
        <f t="shared" si="103"/>
        <v>no</v>
      </c>
      <c r="AF382" t="str">
        <f t="shared" si="103"/>
        <v>no</v>
      </c>
      <c r="AG382" t="str">
        <f t="shared" si="103"/>
        <v>no</v>
      </c>
    </row>
    <row r="383" spans="12:33" ht="12.75">
      <c r="L383" t="s">
        <v>97</v>
      </c>
      <c r="M383" t="str">
        <f t="shared" si="85"/>
        <v>no</v>
      </c>
      <c r="N383" t="str">
        <f t="shared" si="85"/>
        <v>no</v>
      </c>
      <c r="O383" t="str">
        <f aca="true" t="shared" si="104" ref="O383:W383">IF($R45=O$353,$P45,"no")</f>
        <v>no</v>
      </c>
      <c r="P383" t="str">
        <f t="shared" si="104"/>
        <v>no</v>
      </c>
      <c r="Q383" t="str">
        <f t="shared" si="104"/>
        <v>no</v>
      </c>
      <c r="R383" t="str">
        <f t="shared" si="104"/>
        <v>no</v>
      </c>
      <c r="S383" t="str">
        <f t="shared" si="104"/>
        <v>no</v>
      </c>
      <c r="T383" t="str">
        <f t="shared" si="104"/>
        <v>no</v>
      </c>
      <c r="U383" t="str">
        <f t="shared" si="104"/>
        <v>no</v>
      </c>
      <c r="V383" t="str">
        <f t="shared" si="104"/>
        <v>no</v>
      </c>
      <c r="W383" t="str">
        <f t="shared" si="104"/>
        <v>no</v>
      </c>
      <c r="X383" t="str">
        <f t="shared" si="46"/>
        <v>no</v>
      </c>
      <c r="Y383" t="str">
        <f aca="true" t="shared" si="105" ref="Y383:AG383">IF($R45=Y$353,$P45,"no")</f>
        <v>no</v>
      </c>
      <c r="Z383" t="str">
        <f t="shared" si="105"/>
        <v>no</v>
      </c>
      <c r="AA383" t="str">
        <f t="shared" si="105"/>
        <v>no</v>
      </c>
      <c r="AB383" t="str">
        <f t="shared" si="105"/>
        <v>no</v>
      </c>
      <c r="AC383" t="str">
        <f t="shared" si="105"/>
        <v>no</v>
      </c>
      <c r="AD383" t="str">
        <f t="shared" si="105"/>
        <v>no</v>
      </c>
      <c r="AE383" t="str">
        <f t="shared" si="105"/>
        <v>no</v>
      </c>
      <c r="AF383" t="str">
        <f t="shared" si="105"/>
        <v>no</v>
      </c>
      <c r="AG383" t="str">
        <f t="shared" si="105"/>
        <v>no</v>
      </c>
    </row>
    <row r="384" spans="12:33" ht="12.75">
      <c r="L384" t="s">
        <v>97</v>
      </c>
      <c r="M384" t="str">
        <f t="shared" si="85"/>
        <v>no</v>
      </c>
      <c r="N384" t="str">
        <f t="shared" si="85"/>
        <v>no</v>
      </c>
      <c r="O384" t="str">
        <f aca="true" t="shared" si="106" ref="O384:W384">IF($R46=O$353,$P46,"no")</f>
        <v>AUU</v>
      </c>
      <c r="P384" t="str">
        <f t="shared" si="106"/>
        <v>no</v>
      </c>
      <c r="Q384" t="str">
        <f t="shared" si="106"/>
        <v>no</v>
      </c>
      <c r="R384" t="str">
        <f t="shared" si="106"/>
        <v>no</v>
      </c>
      <c r="S384" t="str">
        <f t="shared" si="106"/>
        <v>no</v>
      </c>
      <c r="T384" t="str">
        <f t="shared" si="106"/>
        <v>no</v>
      </c>
      <c r="U384" t="str">
        <f t="shared" si="106"/>
        <v>no</v>
      </c>
      <c r="V384" t="str">
        <f t="shared" si="106"/>
        <v>no</v>
      </c>
      <c r="W384" t="str">
        <f t="shared" si="106"/>
        <v>no</v>
      </c>
      <c r="X384" t="str">
        <f t="shared" si="46"/>
        <v>no</v>
      </c>
      <c r="Y384" t="str">
        <f aca="true" t="shared" si="107" ref="Y384:AG384">IF($R46=Y$353,$P46,"no")</f>
        <v>no</v>
      </c>
      <c r="Z384" t="str">
        <f t="shared" si="107"/>
        <v>no</v>
      </c>
      <c r="AA384" t="str">
        <f t="shared" si="107"/>
        <v>no</v>
      </c>
      <c r="AB384" t="str">
        <f t="shared" si="107"/>
        <v>no</v>
      </c>
      <c r="AC384" t="str">
        <f t="shared" si="107"/>
        <v>no</v>
      </c>
      <c r="AD384" t="str">
        <f t="shared" si="107"/>
        <v>no</v>
      </c>
      <c r="AE384" t="str">
        <f t="shared" si="107"/>
        <v>no</v>
      </c>
      <c r="AF384" t="str">
        <f t="shared" si="107"/>
        <v>no</v>
      </c>
      <c r="AG384" t="str">
        <f t="shared" si="107"/>
        <v>no</v>
      </c>
    </row>
    <row r="385" spans="12:33" ht="12.75">
      <c r="L385" t="s">
        <v>97</v>
      </c>
      <c r="M385" t="str">
        <f t="shared" si="85"/>
        <v>no</v>
      </c>
      <c r="N385" t="str">
        <f t="shared" si="85"/>
        <v>no</v>
      </c>
      <c r="O385" t="str">
        <f aca="true" t="shared" si="108" ref="O385:W385">IF($R47=O$353,$P47,"no")</f>
        <v>no</v>
      </c>
      <c r="P385" t="str">
        <f t="shared" si="108"/>
        <v>no</v>
      </c>
      <c r="Q385" t="str">
        <f t="shared" si="108"/>
        <v>no</v>
      </c>
      <c r="R385" t="str">
        <f t="shared" si="108"/>
        <v>no</v>
      </c>
      <c r="S385" t="str">
        <f t="shared" si="108"/>
        <v>no</v>
      </c>
      <c r="T385" t="str">
        <f t="shared" si="108"/>
        <v>no</v>
      </c>
      <c r="U385" t="str">
        <f t="shared" si="108"/>
        <v>no</v>
      </c>
      <c r="V385" t="str">
        <f t="shared" si="108"/>
        <v>no</v>
      </c>
      <c r="W385" t="str">
        <f t="shared" si="108"/>
        <v>no</v>
      </c>
      <c r="X385" t="str">
        <f t="shared" si="46"/>
        <v>no</v>
      </c>
      <c r="Y385" t="str">
        <f aca="true" t="shared" si="109" ref="Y385:AG385">IF($R47=Y$353,$P47,"no")</f>
        <v>no</v>
      </c>
      <c r="Z385" t="str">
        <f t="shared" si="109"/>
        <v>no</v>
      </c>
      <c r="AA385" t="str">
        <f t="shared" si="109"/>
        <v>no</v>
      </c>
      <c r="AB385" t="str">
        <f t="shared" si="109"/>
        <v>no</v>
      </c>
      <c r="AC385" t="str">
        <f t="shared" si="109"/>
        <v>no</v>
      </c>
      <c r="AD385" t="str">
        <f t="shared" si="109"/>
        <v>no</v>
      </c>
      <c r="AE385" t="str">
        <f t="shared" si="109"/>
        <v>no</v>
      </c>
      <c r="AF385" t="str">
        <f t="shared" si="109"/>
        <v>no</v>
      </c>
      <c r="AG385" t="str">
        <f t="shared" si="109"/>
        <v>no</v>
      </c>
    </row>
    <row r="386" spans="12:33" ht="12.75">
      <c r="L386" t="s">
        <v>97</v>
      </c>
      <c r="M386" t="str">
        <f t="shared" si="85"/>
        <v>no</v>
      </c>
      <c r="N386" t="str">
        <f t="shared" si="85"/>
        <v>no</v>
      </c>
      <c r="O386" t="str">
        <f aca="true" t="shared" si="110" ref="O386:W386">IF($R48=O$353,$P48,"no")</f>
        <v>no</v>
      </c>
      <c r="P386" t="str">
        <f t="shared" si="110"/>
        <v>no</v>
      </c>
      <c r="Q386" t="str">
        <f t="shared" si="110"/>
        <v>no</v>
      </c>
      <c r="R386" t="str">
        <f t="shared" si="110"/>
        <v>no</v>
      </c>
      <c r="S386" t="str">
        <f t="shared" si="110"/>
        <v>no</v>
      </c>
      <c r="T386" t="str">
        <f t="shared" si="110"/>
        <v>no</v>
      </c>
      <c r="U386" t="str">
        <f t="shared" si="110"/>
        <v>no</v>
      </c>
      <c r="V386" t="str">
        <f t="shared" si="110"/>
        <v>no</v>
      </c>
      <c r="W386" t="str">
        <f t="shared" si="110"/>
        <v>no</v>
      </c>
      <c r="X386" t="str">
        <f aca="true" t="shared" si="111" ref="X386:X417">IF($R48=X$353,$P48,"no")</f>
        <v>no</v>
      </c>
      <c r="Y386" t="str">
        <f aca="true" t="shared" si="112" ref="Y386:AG386">IF($R48=Y$353,$P48,"no")</f>
        <v>no</v>
      </c>
      <c r="Z386" t="str">
        <f t="shared" si="112"/>
        <v>no</v>
      </c>
      <c r="AA386" t="str">
        <f t="shared" si="112"/>
        <v>no</v>
      </c>
      <c r="AB386" t="str">
        <f t="shared" si="112"/>
        <v>no</v>
      </c>
      <c r="AC386" t="str">
        <f t="shared" si="112"/>
        <v>no</v>
      </c>
      <c r="AD386" t="str">
        <f t="shared" si="112"/>
        <v>no</v>
      </c>
      <c r="AE386" t="str">
        <f t="shared" si="112"/>
        <v>no</v>
      </c>
      <c r="AF386" t="str">
        <f t="shared" si="112"/>
        <v>no</v>
      </c>
      <c r="AG386" t="str">
        <f t="shared" si="112"/>
        <v>no</v>
      </c>
    </row>
    <row r="387" spans="12:33" ht="12.75">
      <c r="L387" t="s">
        <v>97</v>
      </c>
      <c r="M387" t="str">
        <f t="shared" si="85"/>
        <v>no</v>
      </c>
      <c r="N387" t="str">
        <f t="shared" si="85"/>
        <v>no</v>
      </c>
      <c r="O387" t="str">
        <f aca="true" t="shared" si="113" ref="O387:W387">IF($R49=O$353,$P49,"no")</f>
        <v>no</v>
      </c>
      <c r="P387" t="str">
        <f t="shared" si="113"/>
        <v>no</v>
      </c>
      <c r="Q387" t="str">
        <f t="shared" si="113"/>
        <v>no</v>
      </c>
      <c r="R387" t="str">
        <f t="shared" si="113"/>
        <v>no</v>
      </c>
      <c r="S387" t="str">
        <f t="shared" si="113"/>
        <v>no</v>
      </c>
      <c r="T387" t="str">
        <f t="shared" si="113"/>
        <v>no</v>
      </c>
      <c r="U387" t="str">
        <f t="shared" si="113"/>
        <v>no</v>
      </c>
      <c r="V387" t="str">
        <f t="shared" si="113"/>
        <v>no</v>
      </c>
      <c r="W387" t="str">
        <f t="shared" si="113"/>
        <v>no</v>
      </c>
      <c r="X387" t="str">
        <f t="shared" si="111"/>
        <v>no</v>
      </c>
      <c r="Y387" t="str">
        <f aca="true" t="shared" si="114" ref="Y387:AG387">IF($R49=Y$353,$P49,"no")</f>
        <v>no</v>
      </c>
      <c r="Z387" t="str">
        <f t="shared" si="114"/>
        <v>no</v>
      </c>
      <c r="AA387" t="str">
        <f t="shared" si="114"/>
        <v>no</v>
      </c>
      <c r="AB387" t="str">
        <f t="shared" si="114"/>
        <v>no</v>
      </c>
      <c r="AC387" t="str">
        <f t="shared" si="114"/>
        <v>no</v>
      </c>
      <c r="AD387" t="str">
        <f t="shared" si="114"/>
        <v>no</v>
      </c>
      <c r="AE387" t="str">
        <f t="shared" si="114"/>
        <v>no</v>
      </c>
      <c r="AF387" t="str">
        <f t="shared" si="114"/>
        <v>CAA</v>
      </c>
      <c r="AG387" t="str">
        <f t="shared" si="114"/>
        <v>no</v>
      </c>
    </row>
    <row r="388" spans="12:33" ht="12.75">
      <c r="L388" t="s">
        <v>97</v>
      </c>
      <c r="M388" t="str">
        <f t="shared" si="85"/>
        <v>no</v>
      </c>
      <c r="N388" t="str">
        <f t="shared" si="85"/>
        <v>no</v>
      </c>
      <c r="O388" t="str">
        <f aca="true" t="shared" si="115" ref="O388:W388">IF($R50=O$353,$P50,"no")</f>
        <v>no</v>
      </c>
      <c r="P388" t="str">
        <f t="shared" si="115"/>
        <v>no</v>
      </c>
      <c r="Q388" t="str">
        <f t="shared" si="115"/>
        <v>no</v>
      </c>
      <c r="R388" t="str">
        <f t="shared" si="115"/>
        <v>no</v>
      </c>
      <c r="S388" t="str">
        <f t="shared" si="115"/>
        <v>no</v>
      </c>
      <c r="T388" t="str">
        <f t="shared" si="115"/>
        <v>no</v>
      </c>
      <c r="U388" t="str">
        <f t="shared" si="115"/>
        <v>no</v>
      </c>
      <c r="V388" t="str">
        <f t="shared" si="115"/>
        <v>no</v>
      </c>
      <c r="W388" t="str">
        <f t="shared" si="115"/>
        <v>no</v>
      </c>
      <c r="X388" t="str">
        <f t="shared" si="111"/>
        <v>no</v>
      </c>
      <c r="Y388" t="str">
        <f aca="true" t="shared" si="116" ref="Y388:AG388">IF($R50=Y$353,$P50,"no")</f>
        <v>no</v>
      </c>
      <c r="Z388" t="str">
        <f t="shared" si="116"/>
        <v>no</v>
      </c>
      <c r="AA388" t="str">
        <f t="shared" si="116"/>
        <v>no</v>
      </c>
      <c r="AB388" t="str">
        <f t="shared" si="116"/>
        <v>no</v>
      </c>
      <c r="AC388" t="str">
        <f t="shared" si="116"/>
        <v>no</v>
      </c>
      <c r="AD388" t="str">
        <f t="shared" si="116"/>
        <v>no</v>
      </c>
      <c r="AE388" t="str">
        <f t="shared" si="116"/>
        <v>no</v>
      </c>
      <c r="AF388" t="str">
        <f t="shared" si="116"/>
        <v>no</v>
      </c>
      <c r="AG388" t="str">
        <f t="shared" si="116"/>
        <v>no</v>
      </c>
    </row>
    <row r="389" spans="12:33" ht="12.75">
      <c r="L389" t="s">
        <v>97</v>
      </c>
      <c r="M389" t="str">
        <f t="shared" si="85"/>
        <v>no</v>
      </c>
      <c r="N389" t="str">
        <f t="shared" si="85"/>
        <v>no</v>
      </c>
      <c r="O389" t="str">
        <f aca="true" t="shared" si="117" ref="O389:W389">IF($R51=O$353,$P51,"no")</f>
        <v>no</v>
      </c>
      <c r="P389" t="str">
        <f t="shared" si="117"/>
        <v>no</v>
      </c>
      <c r="Q389" t="str">
        <f t="shared" si="117"/>
        <v>no</v>
      </c>
      <c r="R389" t="str">
        <f t="shared" si="117"/>
        <v>no</v>
      </c>
      <c r="S389" t="str">
        <f t="shared" si="117"/>
        <v>no</v>
      </c>
      <c r="T389" t="str">
        <f t="shared" si="117"/>
        <v>no</v>
      </c>
      <c r="U389" t="str">
        <f t="shared" si="117"/>
        <v>no</v>
      </c>
      <c r="V389" t="str">
        <f t="shared" si="117"/>
        <v>no</v>
      </c>
      <c r="W389" t="str">
        <f t="shared" si="117"/>
        <v>no</v>
      </c>
      <c r="X389" t="str">
        <f t="shared" si="111"/>
        <v>no</v>
      </c>
      <c r="Y389" t="str">
        <f aca="true" t="shared" si="118" ref="Y389:AG389">IF($R51=Y$353,$P51,"no")</f>
        <v>no</v>
      </c>
      <c r="Z389" t="str">
        <f t="shared" si="118"/>
        <v>no</v>
      </c>
      <c r="AA389" t="str">
        <f t="shared" si="118"/>
        <v>CAC</v>
      </c>
      <c r="AB389" t="str">
        <f t="shared" si="118"/>
        <v>no</v>
      </c>
      <c r="AC389" t="str">
        <f t="shared" si="118"/>
        <v>no</v>
      </c>
      <c r="AD389" t="str">
        <f t="shared" si="118"/>
        <v>no</v>
      </c>
      <c r="AE389" t="str">
        <f t="shared" si="118"/>
        <v>no</v>
      </c>
      <c r="AF389" t="str">
        <f t="shared" si="118"/>
        <v>no</v>
      </c>
      <c r="AG389" t="str">
        <f t="shared" si="118"/>
        <v>no</v>
      </c>
    </row>
    <row r="390" spans="12:33" ht="12.75">
      <c r="L390" t="s">
        <v>97</v>
      </c>
      <c r="M390" t="str">
        <f t="shared" si="85"/>
        <v>no</v>
      </c>
      <c r="N390" t="str">
        <f t="shared" si="85"/>
        <v>no</v>
      </c>
      <c r="O390" t="str">
        <f aca="true" t="shared" si="119" ref="O390:W390">IF($R52=O$353,$P52,"no")</f>
        <v>no</v>
      </c>
      <c r="P390" t="str">
        <f t="shared" si="119"/>
        <v>no</v>
      </c>
      <c r="Q390" t="str">
        <f t="shared" si="119"/>
        <v>no</v>
      </c>
      <c r="R390" t="str">
        <f t="shared" si="119"/>
        <v>no</v>
      </c>
      <c r="S390" t="str">
        <f t="shared" si="119"/>
        <v>no</v>
      </c>
      <c r="T390" t="str">
        <f t="shared" si="119"/>
        <v>no</v>
      </c>
      <c r="U390" t="str">
        <f t="shared" si="119"/>
        <v>no</v>
      </c>
      <c r="V390" t="str">
        <f t="shared" si="119"/>
        <v>no</v>
      </c>
      <c r="W390" t="str">
        <f t="shared" si="119"/>
        <v>no</v>
      </c>
      <c r="X390" t="str">
        <f t="shared" si="111"/>
        <v>no</v>
      </c>
      <c r="Y390" t="str">
        <f aca="true" t="shared" si="120" ref="Y390:AG390">IF($R52=Y$353,$P52,"no")</f>
        <v>no</v>
      </c>
      <c r="Z390" t="str">
        <f t="shared" si="120"/>
        <v>no</v>
      </c>
      <c r="AA390" t="str">
        <f t="shared" si="120"/>
        <v>no</v>
      </c>
      <c r="AB390" t="str">
        <f t="shared" si="120"/>
        <v>no</v>
      </c>
      <c r="AC390" t="str">
        <f t="shared" si="120"/>
        <v>no</v>
      </c>
      <c r="AD390" t="str">
        <f t="shared" si="120"/>
        <v>no</v>
      </c>
      <c r="AE390" t="str">
        <f t="shared" si="120"/>
        <v>no</v>
      </c>
      <c r="AF390" t="str">
        <f t="shared" si="120"/>
        <v>no</v>
      </c>
      <c r="AG390" t="str">
        <f t="shared" si="120"/>
        <v>no</v>
      </c>
    </row>
    <row r="391" spans="12:33" ht="12.75">
      <c r="L391" t="s">
        <v>97</v>
      </c>
      <c r="M391" t="str">
        <f t="shared" si="85"/>
        <v>no</v>
      </c>
      <c r="N391" t="str">
        <f t="shared" si="85"/>
        <v>no</v>
      </c>
      <c r="O391" t="str">
        <f aca="true" t="shared" si="121" ref="O391:W391">IF($R53=O$353,$P53,"no")</f>
        <v>no</v>
      </c>
      <c r="P391" t="str">
        <f t="shared" si="121"/>
        <v>no</v>
      </c>
      <c r="Q391" t="str">
        <f t="shared" si="121"/>
        <v>no</v>
      </c>
      <c r="R391" t="str">
        <f t="shared" si="121"/>
        <v>no</v>
      </c>
      <c r="S391" t="str">
        <f t="shared" si="121"/>
        <v>no</v>
      </c>
      <c r="T391" t="str">
        <f t="shared" si="121"/>
        <v>no</v>
      </c>
      <c r="U391" t="str">
        <f t="shared" si="121"/>
        <v>no</v>
      </c>
      <c r="V391" t="str">
        <f t="shared" si="121"/>
        <v>no</v>
      </c>
      <c r="W391" t="str">
        <f t="shared" si="121"/>
        <v>no</v>
      </c>
      <c r="X391" t="str">
        <f t="shared" si="111"/>
        <v>no</v>
      </c>
      <c r="Y391" t="str">
        <f aca="true" t="shared" si="122" ref="Y391:AG391">IF($R53=Y$353,$P53,"no")</f>
        <v>no</v>
      </c>
      <c r="Z391" t="str">
        <f t="shared" si="122"/>
        <v>CAG</v>
      </c>
      <c r="AA391" t="str">
        <f t="shared" si="122"/>
        <v>no</v>
      </c>
      <c r="AB391" t="str">
        <f t="shared" si="122"/>
        <v>no</v>
      </c>
      <c r="AC391" t="str">
        <f t="shared" si="122"/>
        <v>no</v>
      </c>
      <c r="AD391" t="str">
        <f t="shared" si="122"/>
        <v>no</v>
      </c>
      <c r="AE391" t="str">
        <f t="shared" si="122"/>
        <v>no</v>
      </c>
      <c r="AF391" t="str">
        <f t="shared" si="122"/>
        <v>no</v>
      </c>
      <c r="AG391" t="str">
        <f t="shared" si="122"/>
        <v>no</v>
      </c>
    </row>
    <row r="392" spans="12:33" ht="12.75">
      <c r="L392" t="s">
        <v>97</v>
      </c>
      <c r="M392" t="str">
        <f t="shared" si="85"/>
        <v>no</v>
      </c>
      <c r="N392" t="str">
        <f t="shared" si="85"/>
        <v>no</v>
      </c>
      <c r="O392" t="str">
        <f aca="true" t="shared" si="123" ref="O392:W392">IF($R54=O$353,$P54,"no")</f>
        <v>no</v>
      </c>
      <c r="P392" t="str">
        <f t="shared" si="123"/>
        <v>no</v>
      </c>
      <c r="Q392" t="str">
        <f t="shared" si="123"/>
        <v>no</v>
      </c>
      <c r="R392" t="str">
        <f t="shared" si="123"/>
        <v>no</v>
      </c>
      <c r="S392" t="str">
        <f t="shared" si="123"/>
        <v>no</v>
      </c>
      <c r="T392" t="str">
        <f t="shared" si="123"/>
        <v>no</v>
      </c>
      <c r="U392" t="str">
        <f t="shared" si="123"/>
        <v>no</v>
      </c>
      <c r="V392" t="str">
        <f t="shared" si="123"/>
        <v>no</v>
      </c>
      <c r="W392" t="str">
        <f t="shared" si="123"/>
        <v>no</v>
      </c>
      <c r="X392" t="str">
        <f t="shared" si="111"/>
        <v>no</v>
      </c>
      <c r="Y392" t="str">
        <f aca="true" t="shared" si="124" ref="Y392:AG392">IF($R54=Y$353,$P54,"no")</f>
        <v>no</v>
      </c>
      <c r="Z392" t="str">
        <f t="shared" si="124"/>
        <v>no</v>
      </c>
      <c r="AA392" t="str">
        <f t="shared" si="124"/>
        <v>no</v>
      </c>
      <c r="AB392" t="str">
        <f t="shared" si="124"/>
        <v>no</v>
      </c>
      <c r="AC392" t="str">
        <f t="shared" si="124"/>
        <v>no</v>
      </c>
      <c r="AD392" t="str">
        <f t="shared" si="124"/>
        <v>no</v>
      </c>
      <c r="AE392" t="str">
        <f t="shared" si="124"/>
        <v>no</v>
      </c>
      <c r="AF392" t="str">
        <f t="shared" si="124"/>
        <v>no</v>
      </c>
      <c r="AG392" t="str">
        <f t="shared" si="124"/>
        <v>no</v>
      </c>
    </row>
    <row r="393" spans="12:33" ht="12.75">
      <c r="L393" t="s">
        <v>97</v>
      </c>
      <c r="M393" t="str">
        <f t="shared" si="85"/>
        <v>no</v>
      </c>
      <c r="N393" t="str">
        <f t="shared" si="85"/>
        <v>no</v>
      </c>
      <c r="O393" t="str">
        <f aca="true" t="shared" si="125" ref="O393:W393">IF($R55=O$353,$P55,"no")</f>
        <v>no</v>
      </c>
      <c r="P393" t="str">
        <f t="shared" si="125"/>
        <v>no</v>
      </c>
      <c r="Q393" t="str">
        <f t="shared" si="125"/>
        <v>no</v>
      </c>
      <c r="R393" t="str">
        <f t="shared" si="125"/>
        <v>no</v>
      </c>
      <c r="S393" t="str">
        <f t="shared" si="125"/>
        <v>no</v>
      </c>
      <c r="T393" t="str">
        <f t="shared" si="125"/>
        <v>no</v>
      </c>
      <c r="U393" t="str">
        <f t="shared" si="125"/>
        <v>CAU</v>
      </c>
      <c r="V393" t="str">
        <f t="shared" si="125"/>
        <v>no</v>
      </c>
      <c r="W393" t="str">
        <f t="shared" si="125"/>
        <v>no</v>
      </c>
      <c r="X393" t="str">
        <f t="shared" si="111"/>
        <v>no</v>
      </c>
      <c r="Y393" t="str">
        <f aca="true" t="shared" si="126" ref="Y393:AG393">IF($R55=Y$353,$P55,"no")</f>
        <v>no</v>
      </c>
      <c r="Z393" t="str">
        <f t="shared" si="126"/>
        <v>no</v>
      </c>
      <c r="AA393" t="str">
        <f t="shared" si="126"/>
        <v>no</v>
      </c>
      <c r="AB393" t="str">
        <f t="shared" si="126"/>
        <v>no</v>
      </c>
      <c r="AC393" t="str">
        <f t="shared" si="126"/>
        <v>no</v>
      </c>
      <c r="AD393" t="str">
        <f t="shared" si="126"/>
        <v>no</v>
      </c>
      <c r="AE393" t="str">
        <f t="shared" si="126"/>
        <v>no</v>
      </c>
      <c r="AF393" t="str">
        <f t="shared" si="126"/>
        <v>no</v>
      </c>
      <c r="AG393" t="str">
        <f t="shared" si="126"/>
        <v>no</v>
      </c>
    </row>
    <row r="394" spans="12:33" ht="12.75">
      <c r="L394" t="s">
        <v>97</v>
      </c>
      <c r="M394" t="str">
        <f aca="true" t="shared" si="127" ref="M394:N413">IF($R56=M$353,$P56,"no")</f>
        <v>no</v>
      </c>
      <c r="N394" t="str">
        <f t="shared" si="127"/>
        <v>no</v>
      </c>
      <c r="O394" t="str">
        <f aca="true" t="shared" si="128" ref="O394:W394">IF($R56=O$353,$P56,"no")</f>
        <v>no</v>
      </c>
      <c r="P394" t="str">
        <f t="shared" si="128"/>
        <v>no</v>
      </c>
      <c r="Q394" t="str">
        <f t="shared" si="128"/>
        <v>no</v>
      </c>
      <c r="R394" t="str">
        <f t="shared" si="128"/>
        <v>no</v>
      </c>
      <c r="S394" t="str">
        <f t="shared" si="128"/>
        <v>no</v>
      </c>
      <c r="T394" t="str">
        <f t="shared" si="128"/>
        <v>no</v>
      </c>
      <c r="U394" t="str">
        <f t="shared" si="128"/>
        <v>no</v>
      </c>
      <c r="V394" t="str">
        <f t="shared" si="128"/>
        <v>no</v>
      </c>
      <c r="W394" t="str">
        <f t="shared" si="128"/>
        <v>no</v>
      </c>
      <c r="X394" t="str">
        <f t="shared" si="111"/>
        <v>no</v>
      </c>
      <c r="Y394" t="str">
        <f aca="true" t="shared" si="129" ref="Y394:AG394">IF($R56=Y$353,$P56,"no")</f>
        <v>no</v>
      </c>
      <c r="Z394" t="str">
        <f t="shared" si="129"/>
        <v>no</v>
      </c>
      <c r="AA394" t="str">
        <f t="shared" si="129"/>
        <v>no</v>
      </c>
      <c r="AB394" t="str">
        <f t="shared" si="129"/>
        <v>no</v>
      </c>
      <c r="AC394" t="str">
        <f t="shared" si="129"/>
        <v>no</v>
      </c>
      <c r="AD394" t="str">
        <f t="shared" si="129"/>
        <v>no</v>
      </c>
      <c r="AE394" t="str">
        <f t="shared" si="129"/>
        <v>no</v>
      </c>
      <c r="AF394" t="str">
        <f t="shared" si="129"/>
        <v>no</v>
      </c>
      <c r="AG394" t="str">
        <f t="shared" si="129"/>
        <v>no</v>
      </c>
    </row>
    <row r="395" spans="12:33" ht="12.75">
      <c r="L395" t="s">
        <v>97</v>
      </c>
      <c r="M395" t="str">
        <f t="shared" si="127"/>
        <v>no</v>
      </c>
      <c r="N395" t="str">
        <f t="shared" si="127"/>
        <v>no</v>
      </c>
      <c r="O395" t="str">
        <f aca="true" t="shared" si="130" ref="O395:W395">IF($R57=O$353,$P57,"no")</f>
        <v>no</v>
      </c>
      <c r="P395" t="str">
        <f t="shared" si="130"/>
        <v>no</v>
      </c>
      <c r="Q395" t="str">
        <f t="shared" si="130"/>
        <v>no</v>
      </c>
      <c r="R395" t="str">
        <f t="shared" si="130"/>
        <v>no</v>
      </c>
      <c r="S395" t="str">
        <f t="shared" si="130"/>
        <v>no</v>
      </c>
      <c r="T395" t="str">
        <f t="shared" si="130"/>
        <v>no</v>
      </c>
      <c r="U395" t="str">
        <f t="shared" si="130"/>
        <v>no</v>
      </c>
      <c r="V395" t="str">
        <f t="shared" si="130"/>
        <v>no</v>
      </c>
      <c r="W395" t="str">
        <f t="shared" si="130"/>
        <v>no</v>
      </c>
      <c r="X395" t="str">
        <f t="shared" si="111"/>
        <v>no</v>
      </c>
      <c r="Y395" t="str">
        <f aca="true" t="shared" si="131" ref="Y395:AG395">IF($R57=Y$353,$P57,"no")</f>
        <v>no</v>
      </c>
      <c r="Z395" t="str">
        <f t="shared" si="131"/>
        <v>no</v>
      </c>
      <c r="AA395" t="str">
        <f t="shared" si="131"/>
        <v>no</v>
      </c>
      <c r="AB395" t="str">
        <f t="shared" si="131"/>
        <v>no</v>
      </c>
      <c r="AC395" t="str">
        <f t="shared" si="131"/>
        <v>CCA</v>
      </c>
      <c r="AD395" t="str">
        <f t="shared" si="131"/>
        <v>no</v>
      </c>
      <c r="AE395" t="str">
        <f t="shared" si="131"/>
        <v>no</v>
      </c>
      <c r="AF395" t="str">
        <f t="shared" si="131"/>
        <v>no</v>
      </c>
      <c r="AG395" t="str">
        <f t="shared" si="131"/>
        <v>no</v>
      </c>
    </row>
    <row r="396" spans="12:33" ht="12.75">
      <c r="L396" t="s">
        <v>97</v>
      </c>
      <c r="M396" t="str">
        <f t="shared" si="127"/>
        <v>no</v>
      </c>
      <c r="N396" t="str">
        <f t="shared" si="127"/>
        <v>no</v>
      </c>
      <c r="O396" t="str">
        <f aca="true" t="shared" si="132" ref="O396:W396">IF($R58=O$353,$P58,"no")</f>
        <v>no</v>
      </c>
      <c r="P396" t="str">
        <f t="shared" si="132"/>
        <v>no</v>
      </c>
      <c r="Q396" t="str">
        <f t="shared" si="132"/>
        <v>no</v>
      </c>
      <c r="R396" t="str">
        <f t="shared" si="132"/>
        <v>no</v>
      </c>
      <c r="S396" t="str">
        <f t="shared" si="132"/>
        <v>no</v>
      </c>
      <c r="T396" t="str">
        <f t="shared" si="132"/>
        <v>no</v>
      </c>
      <c r="U396" t="str">
        <f t="shared" si="132"/>
        <v>no</v>
      </c>
      <c r="V396" t="str">
        <f t="shared" si="132"/>
        <v>no</v>
      </c>
      <c r="W396" t="str">
        <f t="shared" si="132"/>
        <v>no</v>
      </c>
      <c r="X396" t="str">
        <f t="shared" si="111"/>
        <v>no</v>
      </c>
      <c r="Y396" t="str">
        <f aca="true" t="shared" si="133" ref="Y396:AG396">IF($R58=Y$353,$P58,"no")</f>
        <v>no</v>
      </c>
      <c r="Z396" t="str">
        <f t="shared" si="133"/>
        <v>no</v>
      </c>
      <c r="AA396" t="str">
        <f t="shared" si="133"/>
        <v>no</v>
      </c>
      <c r="AB396" t="str">
        <f t="shared" si="133"/>
        <v>no</v>
      </c>
      <c r="AC396" t="str">
        <f t="shared" si="133"/>
        <v>no</v>
      </c>
      <c r="AD396" t="str">
        <f t="shared" si="133"/>
        <v>no</v>
      </c>
      <c r="AE396" t="str">
        <f t="shared" si="133"/>
        <v>no</v>
      </c>
      <c r="AF396" t="str">
        <f t="shared" si="133"/>
        <v>no</v>
      </c>
      <c r="AG396" t="str">
        <f t="shared" si="133"/>
        <v>no</v>
      </c>
    </row>
    <row r="397" spans="12:33" ht="12.75">
      <c r="L397" t="s">
        <v>97</v>
      </c>
      <c r="M397" t="str">
        <f t="shared" si="127"/>
        <v>no</v>
      </c>
      <c r="N397" t="str">
        <f t="shared" si="127"/>
        <v>no</v>
      </c>
      <c r="O397" t="str">
        <f aca="true" t="shared" si="134" ref="O397:W397">IF($R59=O$353,$P59,"no")</f>
        <v>no</v>
      </c>
      <c r="P397" t="str">
        <f t="shared" si="134"/>
        <v>no</v>
      </c>
      <c r="Q397" t="str">
        <f t="shared" si="134"/>
        <v>no</v>
      </c>
      <c r="R397" t="str">
        <f t="shared" si="134"/>
        <v>no</v>
      </c>
      <c r="S397" t="str">
        <f t="shared" si="134"/>
        <v>no</v>
      </c>
      <c r="T397" t="str">
        <f t="shared" si="134"/>
        <v>no</v>
      </c>
      <c r="U397" t="str">
        <f t="shared" si="134"/>
        <v>no</v>
      </c>
      <c r="V397" t="str">
        <f t="shared" si="134"/>
        <v>no</v>
      </c>
      <c r="W397" t="str">
        <f t="shared" si="134"/>
        <v>no</v>
      </c>
      <c r="X397" t="str">
        <f t="shared" si="111"/>
        <v>CCC</v>
      </c>
      <c r="Y397" t="str">
        <f aca="true" t="shared" si="135" ref="Y397:AG397">IF($R59=Y$353,$P59,"no")</f>
        <v>no</v>
      </c>
      <c r="Z397" t="str">
        <f t="shared" si="135"/>
        <v>no</v>
      </c>
      <c r="AA397" t="str">
        <f t="shared" si="135"/>
        <v>no</v>
      </c>
      <c r="AB397" t="str">
        <f t="shared" si="135"/>
        <v>no</v>
      </c>
      <c r="AC397" t="str">
        <f t="shared" si="135"/>
        <v>no</v>
      </c>
      <c r="AD397" t="str">
        <f t="shared" si="135"/>
        <v>no</v>
      </c>
      <c r="AE397" t="str">
        <f t="shared" si="135"/>
        <v>no</v>
      </c>
      <c r="AF397" t="str">
        <f t="shared" si="135"/>
        <v>no</v>
      </c>
      <c r="AG397" t="str">
        <f t="shared" si="135"/>
        <v>no</v>
      </c>
    </row>
    <row r="398" spans="12:33" ht="12.75">
      <c r="L398" t="s">
        <v>97</v>
      </c>
      <c r="M398" t="str">
        <f t="shared" si="127"/>
        <v>no</v>
      </c>
      <c r="N398" t="str">
        <f t="shared" si="127"/>
        <v>no</v>
      </c>
      <c r="O398" t="str">
        <f aca="true" t="shared" si="136" ref="O398:W398">IF($R60=O$353,$P60,"no")</f>
        <v>no</v>
      </c>
      <c r="P398" t="str">
        <f t="shared" si="136"/>
        <v>no</v>
      </c>
      <c r="Q398" t="str">
        <f t="shared" si="136"/>
        <v>no</v>
      </c>
      <c r="R398" t="str">
        <f t="shared" si="136"/>
        <v>no</v>
      </c>
      <c r="S398" t="str">
        <f t="shared" si="136"/>
        <v>no</v>
      </c>
      <c r="T398" t="str">
        <f t="shared" si="136"/>
        <v>no</v>
      </c>
      <c r="U398" t="str">
        <f t="shared" si="136"/>
        <v>no</v>
      </c>
      <c r="V398" t="str">
        <f t="shared" si="136"/>
        <v>no</v>
      </c>
      <c r="W398" t="str">
        <f t="shared" si="136"/>
        <v>no</v>
      </c>
      <c r="X398" t="str">
        <f t="shared" si="111"/>
        <v>no</v>
      </c>
      <c r="Y398" t="str">
        <f aca="true" t="shared" si="137" ref="Y398:AG398">IF($R60=Y$353,$P60,"no")</f>
        <v>no</v>
      </c>
      <c r="Z398" t="str">
        <f t="shared" si="137"/>
        <v>no</v>
      </c>
      <c r="AA398" t="str">
        <f t="shared" si="137"/>
        <v>no</v>
      </c>
      <c r="AB398" t="str">
        <f t="shared" si="137"/>
        <v>no</v>
      </c>
      <c r="AC398" t="str">
        <f t="shared" si="137"/>
        <v>no</v>
      </c>
      <c r="AD398" t="str">
        <f t="shared" si="137"/>
        <v>no</v>
      </c>
      <c r="AE398" t="str">
        <f t="shared" si="137"/>
        <v>no</v>
      </c>
      <c r="AF398" t="str">
        <f t="shared" si="137"/>
        <v>no</v>
      </c>
      <c r="AG398" t="str">
        <f t="shared" si="137"/>
        <v>no</v>
      </c>
    </row>
    <row r="399" spans="12:33" ht="12.75">
      <c r="L399" t="s">
        <v>97</v>
      </c>
      <c r="M399" t="str">
        <f t="shared" si="127"/>
        <v>no</v>
      </c>
      <c r="N399" t="str">
        <f t="shared" si="127"/>
        <v>no</v>
      </c>
      <c r="O399" t="str">
        <f aca="true" t="shared" si="138" ref="O399:W399">IF($R61=O$353,$P61,"no")</f>
        <v>no</v>
      </c>
      <c r="P399" t="str">
        <f t="shared" si="138"/>
        <v>no</v>
      </c>
      <c r="Q399" t="str">
        <f t="shared" si="138"/>
        <v>no</v>
      </c>
      <c r="R399" t="str">
        <f t="shared" si="138"/>
        <v>no</v>
      </c>
      <c r="S399" t="str">
        <f t="shared" si="138"/>
        <v>no</v>
      </c>
      <c r="T399" t="str">
        <f t="shared" si="138"/>
        <v>no</v>
      </c>
      <c r="U399" t="str">
        <f t="shared" si="138"/>
        <v>no</v>
      </c>
      <c r="V399" t="str">
        <f t="shared" si="138"/>
        <v>no</v>
      </c>
      <c r="W399" t="str">
        <f t="shared" si="138"/>
        <v>CCG</v>
      </c>
      <c r="X399" t="str">
        <f t="shared" si="111"/>
        <v>no</v>
      </c>
      <c r="Y399" t="str">
        <f aca="true" t="shared" si="139" ref="Y399:AG399">IF($R61=Y$353,$P61,"no")</f>
        <v>no</v>
      </c>
      <c r="Z399" t="str">
        <f t="shared" si="139"/>
        <v>no</v>
      </c>
      <c r="AA399" t="str">
        <f t="shared" si="139"/>
        <v>no</v>
      </c>
      <c r="AB399" t="str">
        <f t="shared" si="139"/>
        <v>no</v>
      </c>
      <c r="AC399" t="str">
        <f t="shared" si="139"/>
        <v>no</v>
      </c>
      <c r="AD399" t="str">
        <f t="shared" si="139"/>
        <v>no</v>
      </c>
      <c r="AE399" t="str">
        <f t="shared" si="139"/>
        <v>no</v>
      </c>
      <c r="AF399" t="str">
        <f t="shared" si="139"/>
        <v>no</v>
      </c>
      <c r="AG399" t="str">
        <f t="shared" si="139"/>
        <v>no</v>
      </c>
    </row>
    <row r="400" spans="12:33" ht="12.75">
      <c r="L400" t="s">
        <v>97</v>
      </c>
      <c r="M400" t="str">
        <f t="shared" si="127"/>
        <v>no</v>
      </c>
      <c r="N400" t="str">
        <f t="shared" si="127"/>
        <v>no</v>
      </c>
      <c r="O400" t="str">
        <f aca="true" t="shared" si="140" ref="O400:W400">IF($R62=O$353,$P62,"no")</f>
        <v>no</v>
      </c>
      <c r="P400" t="str">
        <f t="shared" si="140"/>
        <v>no</v>
      </c>
      <c r="Q400" t="str">
        <f t="shared" si="140"/>
        <v>no</v>
      </c>
      <c r="R400" t="str">
        <f t="shared" si="140"/>
        <v>no</v>
      </c>
      <c r="S400" t="str">
        <f t="shared" si="140"/>
        <v>no</v>
      </c>
      <c r="T400" t="str">
        <f t="shared" si="140"/>
        <v>no</v>
      </c>
      <c r="U400" t="str">
        <f t="shared" si="140"/>
        <v>no</v>
      </c>
      <c r="V400" t="str">
        <f t="shared" si="140"/>
        <v>no</v>
      </c>
      <c r="W400" t="str">
        <f t="shared" si="140"/>
        <v>no</v>
      </c>
      <c r="X400" t="str">
        <f t="shared" si="111"/>
        <v>no</v>
      </c>
      <c r="Y400" t="str">
        <f aca="true" t="shared" si="141" ref="Y400:AG400">IF($R62=Y$353,$P62,"no")</f>
        <v>no</v>
      </c>
      <c r="Z400" t="str">
        <f t="shared" si="141"/>
        <v>no</v>
      </c>
      <c r="AA400" t="str">
        <f t="shared" si="141"/>
        <v>no</v>
      </c>
      <c r="AB400" t="str">
        <f t="shared" si="141"/>
        <v>no</v>
      </c>
      <c r="AC400" t="str">
        <f t="shared" si="141"/>
        <v>no</v>
      </c>
      <c r="AD400" t="str">
        <f t="shared" si="141"/>
        <v>no</v>
      </c>
      <c r="AE400" t="str">
        <f t="shared" si="141"/>
        <v>no</v>
      </c>
      <c r="AF400" t="str">
        <f t="shared" si="141"/>
        <v>no</v>
      </c>
      <c r="AG400" t="str">
        <f t="shared" si="141"/>
        <v>no</v>
      </c>
    </row>
    <row r="401" spans="12:33" ht="12.75">
      <c r="L401" t="s">
        <v>97</v>
      </c>
      <c r="M401" t="str">
        <f t="shared" si="127"/>
        <v>no</v>
      </c>
      <c r="N401" t="str">
        <f t="shared" si="127"/>
        <v>no</v>
      </c>
      <c r="O401" t="str">
        <f aca="true" t="shared" si="142" ref="O401:W401">IF($R63=O$353,$P63,"no")</f>
        <v>no</v>
      </c>
      <c r="P401" t="str">
        <f t="shared" si="142"/>
        <v>no</v>
      </c>
      <c r="Q401" t="str">
        <f t="shared" si="142"/>
        <v>no</v>
      </c>
      <c r="R401" t="str">
        <f t="shared" si="142"/>
        <v>CCU</v>
      </c>
      <c r="S401" t="str">
        <f t="shared" si="142"/>
        <v>no</v>
      </c>
      <c r="T401" t="str">
        <f t="shared" si="142"/>
        <v>no</v>
      </c>
      <c r="U401" t="str">
        <f t="shared" si="142"/>
        <v>no</v>
      </c>
      <c r="V401" t="str">
        <f t="shared" si="142"/>
        <v>no</v>
      </c>
      <c r="W401" t="str">
        <f t="shared" si="142"/>
        <v>no</v>
      </c>
      <c r="X401" t="str">
        <f t="shared" si="111"/>
        <v>no</v>
      </c>
      <c r="Y401" t="str">
        <f aca="true" t="shared" si="143" ref="Y401:AG401">IF($R63=Y$353,$P63,"no")</f>
        <v>no</v>
      </c>
      <c r="Z401" t="str">
        <f t="shared" si="143"/>
        <v>no</v>
      </c>
      <c r="AA401" t="str">
        <f t="shared" si="143"/>
        <v>no</v>
      </c>
      <c r="AB401" t="str">
        <f t="shared" si="143"/>
        <v>no</v>
      </c>
      <c r="AC401" t="str">
        <f t="shared" si="143"/>
        <v>no</v>
      </c>
      <c r="AD401" t="str">
        <f t="shared" si="143"/>
        <v>no</v>
      </c>
      <c r="AE401" t="str">
        <f t="shared" si="143"/>
        <v>no</v>
      </c>
      <c r="AF401" t="str">
        <f t="shared" si="143"/>
        <v>no</v>
      </c>
      <c r="AG401" t="str">
        <f t="shared" si="143"/>
        <v>no</v>
      </c>
    </row>
    <row r="402" spans="12:33" ht="12.75">
      <c r="L402" t="s">
        <v>97</v>
      </c>
      <c r="M402" t="str">
        <f t="shared" si="127"/>
        <v>no</v>
      </c>
      <c r="N402" t="str">
        <f t="shared" si="127"/>
        <v>no</v>
      </c>
      <c r="O402" t="str">
        <f aca="true" t="shared" si="144" ref="O402:W402">IF($R64=O$353,$P64,"no")</f>
        <v>no</v>
      </c>
      <c r="P402" t="str">
        <f t="shared" si="144"/>
        <v>no</v>
      </c>
      <c r="Q402" t="str">
        <f t="shared" si="144"/>
        <v>no</v>
      </c>
      <c r="R402" t="str">
        <f t="shared" si="144"/>
        <v>no</v>
      </c>
      <c r="S402" t="str">
        <f t="shared" si="144"/>
        <v>no</v>
      </c>
      <c r="T402" t="str">
        <f t="shared" si="144"/>
        <v>no</v>
      </c>
      <c r="U402" t="str">
        <f t="shared" si="144"/>
        <v>no</v>
      </c>
      <c r="V402" t="str">
        <f t="shared" si="144"/>
        <v>no</v>
      </c>
      <c r="W402" t="str">
        <f t="shared" si="144"/>
        <v>no</v>
      </c>
      <c r="X402" t="str">
        <f t="shared" si="111"/>
        <v>no</v>
      </c>
      <c r="Y402" t="str">
        <f aca="true" t="shared" si="145" ref="Y402:AG402">IF($R64=Y$353,$P64,"no")</f>
        <v>no</v>
      </c>
      <c r="Z402" t="str">
        <f t="shared" si="145"/>
        <v>no</v>
      </c>
      <c r="AA402" t="str">
        <f t="shared" si="145"/>
        <v>no</v>
      </c>
      <c r="AB402" t="str">
        <f t="shared" si="145"/>
        <v>no</v>
      </c>
      <c r="AC402" t="str">
        <f t="shared" si="145"/>
        <v>no</v>
      </c>
      <c r="AD402" t="str">
        <f t="shared" si="145"/>
        <v>no</v>
      </c>
      <c r="AE402" t="str">
        <f t="shared" si="145"/>
        <v>no</v>
      </c>
      <c r="AF402" t="str">
        <f t="shared" si="145"/>
        <v>no</v>
      </c>
      <c r="AG402" t="str">
        <f t="shared" si="145"/>
        <v>no</v>
      </c>
    </row>
    <row r="403" spans="12:33" ht="12.75">
      <c r="L403" t="s">
        <v>97</v>
      </c>
      <c r="M403" t="str">
        <f t="shared" si="127"/>
        <v>no</v>
      </c>
      <c r="N403" t="str">
        <f t="shared" si="127"/>
        <v>no</v>
      </c>
      <c r="O403" t="str">
        <f aca="true" t="shared" si="146" ref="O403:W403">IF($R65=O$353,$P65,"no")</f>
        <v>no</v>
      </c>
      <c r="P403" t="str">
        <f t="shared" si="146"/>
        <v>no</v>
      </c>
      <c r="Q403" t="str">
        <f t="shared" si="146"/>
        <v>no</v>
      </c>
      <c r="R403" t="str">
        <f t="shared" si="146"/>
        <v>no</v>
      </c>
      <c r="S403" t="str">
        <f t="shared" si="146"/>
        <v>no</v>
      </c>
      <c r="T403" t="str">
        <f t="shared" si="146"/>
        <v>no</v>
      </c>
      <c r="U403" t="str">
        <f t="shared" si="146"/>
        <v>no</v>
      </c>
      <c r="V403" t="str">
        <f t="shared" si="146"/>
        <v>no</v>
      </c>
      <c r="W403" t="str">
        <f t="shared" si="146"/>
        <v>no</v>
      </c>
      <c r="X403" t="str">
        <f t="shared" si="111"/>
        <v>no</v>
      </c>
      <c r="Y403" t="str">
        <f aca="true" t="shared" si="147" ref="Y403:AG403">IF($R65=Y$353,$P65,"no")</f>
        <v>no</v>
      </c>
      <c r="Z403" t="str">
        <f t="shared" si="147"/>
        <v>no</v>
      </c>
      <c r="AA403" t="str">
        <f t="shared" si="147"/>
        <v>no</v>
      </c>
      <c r="AB403" t="str">
        <f t="shared" si="147"/>
        <v>CGA</v>
      </c>
      <c r="AC403" t="str">
        <f t="shared" si="147"/>
        <v>no</v>
      </c>
      <c r="AD403" t="str">
        <f t="shared" si="147"/>
        <v>no</v>
      </c>
      <c r="AE403" t="str">
        <f t="shared" si="147"/>
        <v>no</v>
      </c>
      <c r="AF403" t="str">
        <f t="shared" si="147"/>
        <v>no</v>
      </c>
      <c r="AG403" t="str">
        <f t="shared" si="147"/>
        <v>no</v>
      </c>
    </row>
    <row r="404" spans="12:33" ht="12.75">
      <c r="L404" t="s">
        <v>97</v>
      </c>
      <c r="M404" t="str">
        <f t="shared" si="127"/>
        <v>no</v>
      </c>
      <c r="N404" t="str">
        <f t="shared" si="127"/>
        <v>no</v>
      </c>
      <c r="O404" t="str">
        <f aca="true" t="shared" si="148" ref="O404:W404">IF($R66=O$353,$P66,"no")</f>
        <v>no</v>
      </c>
      <c r="P404" t="str">
        <f t="shared" si="148"/>
        <v>no</v>
      </c>
      <c r="Q404" t="str">
        <f t="shared" si="148"/>
        <v>no</v>
      </c>
      <c r="R404" t="str">
        <f t="shared" si="148"/>
        <v>no</v>
      </c>
      <c r="S404" t="str">
        <f t="shared" si="148"/>
        <v>no</v>
      </c>
      <c r="T404" t="str">
        <f t="shared" si="148"/>
        <v>no</v>
      </c>
      <c r="U404" t="str">
        <f t="shared" si="148"/>
        <v>no</v>
      </c>
      <c r="V404" t="str">
        <f t="shared" si="148"/>
        <v>no</v>
      </c>
      <c r="W404" t="str">
        <f t="shared" si="148"/>
        <v>no</v>
      </c>
      <c r="X404" t="str">
        <f t="shared" si="111"/>
        <v>no</v>
      </c>
      <c r="Y404" t="str">
        <f aca="true" t="shared" si="149" ref="Y404:AG404">IF($R66=Y$353,$P66,"no")</f>
        <v>no</v>
      </c>
      <c r="Z404" t="str">
        <f t="shared" si="149"/>
        <v>no</v>
      </c>
      <c r="AA404" t="str">
        <f t="shared" si="149"/>
        <v>no</v>
      </c>
      <c r="AB404" t="str">
        <f t="shared" si="149"/>
        <v>no</v>
      </c>
      <c r="AC404" t="str">
        <f t="shared" si="149"/>
        <v>no</v>
      </c>
      <c r="AD404" t="str">
        <f t="shared" si="149"/>
        <v>no</v>
      </c>
      <c r="AE404" t="str">
        <f t="shared" si="149"/>
        <v>no</v>
      </c>
      <c r="AF404" t="str">
        <f t="shared" si="149"/>
        <v>no</v>
      </c>
      <c r="AG404" t="str">
        <f t="shared" si="149"/>
        <v>no</v>
      </c>
    </row>
    <row r="405" spans="12:33" ht="12.75">
      <c r="L405" t="s">
        <v>97</v>
      </c>
      <c r="M405" t="str">
        <f t="shared" si="127"/>
        <v>no</v>
      </c>
      <c r="N405" t="str">
        <f t="shared" si="127"/>
        <v>no</v>
      </c>
      <c r="O405" t="str">
        <f aca="true" t="shared" si="150" ref="O405:W405">IF($R67=O$353,$P67,"no")</f>
        <v>no</v>
      </c>
      <c r="P405" t="str">
        <f t="shared" si="150"/>
        <v>no</v>
      </c>
      <c r="Q405" t="str">
        <f t="shared" si="150"/>
        <v>no</v>
      </c>
      <c r="R405" t="str">
        <f t="shared" si="150"/>
        <v>no</v>
      </c>
      <c r="S405" t="str">
        <f t="shared" si="150"/>
        <v>no</v>
      </c>
      <c r="T405" t="str">
        <f t="shared" si="150"/>
        <v>no</v>
      </c>
      <c r="U405" t="str">
        <f t="shared" si="150"/>
        <v>no</v>
      </c>
      <c r="V405" t="str">
        <f t="shared" si="150"/>
        <v>no</v>
      </c>
      <c r="W405" t="str">
        <f t="shared" si="150"/>
        <v>CGC</v>
      </c>
      <c r="X405" t="str">
        <f t="shared" si="111"/>
        <v>no</v>
      </c>
      <c r="Y405" t="str">
        <f aca="true" t="shared" si="151" ref="Y405:AG405">IF($R67=Y$353,$P67,"no")</f>
        <v>no</v>
      </c>
      <c r="Z405" t="str">
        <f t="shared" si="151"/>
        <v>no</v>
      </c>
      <c r="AA405" t="str">
        <f t="shared" si="151"/>
        <v>no</v>
      </c>
      <c r="AB405" t="str">
        <f t="shared" si="151"/>
        <v>no</v>
      </c>
      <c r="AC405" t="str">
        <f t="shared" si="151"/>
        <v>no</v>
      </c>
      <c r="AD405" t="str">
        <f t="shared" si="151"/>
        <v>no</v>
      </c>
      <c r="AE405" t="str">
        <f t="shared" si="151"/>
        <v>no</v>
      </c>
      <c r="AF405" t="str">
        <f t="shared" si="151"/>
        <v>no</v>
      </c>
      <c r="AG405" t="str">
        <f t="shared" si="151"/>
        <v>no</v>
      </c>
    </row>
    <row r="406" spans="12:33" ht="12.75">
      <c r="L406" t="s">
        <v>97</v>
      </c>
      <c r="M406" t="str">
        <f t="shared" si="127"/>
        <v>no</v>
      </c>
      <c r="N406" t="str">
        <f t="shared" si="127"/>
        <v>no</v>
      </c>
      <c r="O406" t="str">
        <f aca="true" t="shared" si="152" ref="O406:W406">IF($R68=O$353,$P68,"no")</f>
        <v>no</v>
      </c>
      <c r="P406" t="str">
        <f t="shared" si="152"/>
        <v>no</v>
      </c>
      <c r="Q406" t="str">
        <f t="shared" si="152"/>
        <v>no</v>
      </c>
      <c r="R406" t="str">
        <f t="shared" si="152"/>
        <v>no</v>
      </c>
      <c r="S406" t="str">
        <f t="shared" si="152"/>
        <v>no</v>
      </c>
      <c r="T406" t="str">
        <f t="shared" si="152"/>
        <v>no</v>
      </c>
      <c r="U406" t="str">
        <f t="shared" si="152"/>
        <v>no</v>
      </c>
      <c r="V406" t="str">
        <f t="shared" si="152"/>
        <v>no</v>
      </c>
      <c r="W406" t="str">
        <f t="shared" si="152"/>
        <v>no</v>
      </c>
      <c r="X406" t="str">
        <f t="shared" si="111"/>
        <v>no</v>
      </c>
      <c r="Y406" t="str">
        <f aca="true" t="shared" si="153" ref="Y406:AG406">IF($R68=Y$353,$P68,"no")</f>
        <v>no</v>
      </c>
      <c r="Z406" t="str">
        <f t="shared" si="153"/>
        <v>no</v>
      </c>
      <c r="AA406" t="str">
        <f t="shared" si="153"/>
        <v>no</v>
      </c>
      <c r="AB406" t="str">
        <f t="shared" si="153"/>
        <v>no</v>
      </c>
      <c r="AC406" t="str">
        <f t="shared" si="153"/>
        <v>no</v>
      </c>
      <c r="AD406" t="str">
        <f t="shared" si="153"/>
        <v>no</v>
      </c>
      <c r="AE406" t="str">
        <f t="shared" si="153"/>
        <v>no</v>
      </c>
      <c r="AF406" t="str">
        <f t="shared" si="153"/>
        <v>no</v>
      </c>
      <c r="AG406" t="str">
        <f t="shared" si="153"/>
        <v>no</v>
      </c>
    </row>
    <row r="407" spans="12:33" ht="12.75">
      <c r="L407" t="s">
        <v>97</v>
      </c>
      <c r="M407" t="str">
        <f t="shared" si="127"/>
        <v>no</v>
      </c>
      <c r="N407" t="str">
        <f t="shared" si="127"/>
        <v>no</v>
      </c>
      <c r="O407" t="str">
        <f aca="true" t="shared" si="154" ref="O407:W407">IF($R69=O$353,$P69,"no")</f>
        <v>no</v>
      </c>
      <c r="P407" t="str">
        <f t="shared" si="154"/>
        <v>no</v>
      </c>
      <c r="Q407" t="str">
        <f t="shared" si="154"/>
        <v>no</v>
      </c>
      <c r="R407" t="str">
        <f t="shared" si="154"/>
        <v>no</v>
      </c>
      <c r="S407" t="str">
        <f t="shared" si="154"/>
        <v>no</v>
      </c>
      <c r="T407" t="str">
        <f t="shared" si="154"/>
        <v>no</v>
      </c>
      <c r="U407" t="str">
        <f t="shared" si="154"/>
        <v>no</v>
      </c>
      <c r="V407" t="str">
        <f t="shared" si="154"/>
        <v>CGG</v>
      </c>
      <c r="W407" t="str">
        <f t="shared" si="154"/>
        <v>no</v>
      </c>
      <c r="X407" t="str">
        <f t="shared" si="111"/>
        <v>no</v>
      </c>
      <c r="Y407" t="str">
        <f aca="true" t="shared" si="155" ref="Y407:AG407">IF($R69=Y$353,$P69,"no")</f>
        <v>no</v>
      </c>
      <c r="Z407" t="str">
        <f t="shared" si="155"/>
        <v>no</v>
      </c>
      <c r="AA407" t="str">
        <f t="shared" si="155"/>
        <v>no</v>
      </c>
      <c r="AB407" t="str">
        <f t="shared" si="155"/>
        <v>no</v>
      </c>
      <c r="AC407" t="str">
        <f t="shared" si="155"/>
        <v>no</v>
      </c>
      <c r="AD407" t="str">
        <f t="shared" si="155"/>
        <v>no</v>
      </c>
      <c r="AE407" t="str">
        <f t="shared" si="155"/>
        <v>no</v>
      </c>
      <c r="AF407" t="str">
        <f t="shared" si="155"/>
        <v>no</v>
      </c>
      <c r="AG407" t="str">
        <f t="shared" si="155"/>
        <v>no</v>
      </c>
    </row>
    <row r="408" spans="12:33" ht="12.75">
      <c r="L408" t="s">
        <v>97</v>
      </c>
      <c r="M408" t="str">
        <f t="shared" si="127"/>
        <v>no</v>
      </c>
      <c r="N408" t="str">
        <f t="shared" si="127"/>
        <v>no</v>
      </c>
      <c r="O408" t="str">
        <f aca="true" t="shared" si="156" ref="O408:W408">IF($R70=O$353,$P70,"no")</f>
        <v>no</v>
      </c>
      <c r="P408" t="str">
        <f t="shared" si="156"/>
        <v>no</v>
      </c>
      <c r="Q408" t="str">
        <f t="shared" si="156"/>
        <v>no</v>
      </c>
      <c r="R408" t="str">
        <f t="shared" si="156"/>
        <v>no</v>
      </c>
      <c r="S408" t="str">
        <f t="shared" si="156"/>
        <v>no</v>
      </c>
      <c r="T408" t="str">
        <f t="shared" si="156"/>
        <v>no</v>
      </c>
      <c r="U408" t="str">
        <f t="shared" si="156"/>
        <v>no</v>
      </c>
      <c r="V408" t="str">
        <f t="shared" si="156"/>
        <v>no</v>
      </c>
      <c r="W408" t="str">
        <f t="shared" si="156"/>
        <v>no</v>
      </c>
      <c r="X408" t="str">
        <f t="shared" si="111"/>
        <v>no</v>
      </c>
      <c r="Y408" t="str">
        <f aca="true" t="shared" si="157" ref="Y408:AG408">IF($R70=Y$353,$P70,"no")</f>
        <v>no</v>
      </c>
      <c r="Z408" t="str">
        <f t="shared" si="157"/>
        <v>no</v>
      </c>
      <c r="AA408" t="str">
        <f t="shared" si="157"/>
        <v>no</v>
      </c>
      <c r="AB408" t="str">
        <f t="shared" si="157"/>
        <v>no</v>
      </c>
      <c r="AC408" t="str">
        <f t="shared" si="157"/>
        <v>no</v>
      </c>
      <c r="AD408" t="str">
        <f t="shared" si="157"/>
        <v>no</v>
      </c>
      <c r="AE408" t="str">
        <f t="shared" si="157"/>
        <v>no</v>
      </c>
      <c r="AF408" t="str">
        <f t="shared" si="157"/>
        <v>no</v>
      </c>
      <c r="AG408" t="str">
        <f t="shared" si="157"/>
        <v>no</v>
      </c>
    </row>
    <row r="409" spans="12:33" ht="12.75">
      <c r="L409" t="s">
        <v>97</v>
      </c>
      <c r="M409" t="str">
        <f t="shared" si="127"/>
        <v>no</v>
      </c>
      <c r="N409" t="str">
        <f t="shared" si="127"/>
        <v>no</v>
      </c>
      <c r="O409" t="str">
        <f aca="true" t="shared" si="158" ref="O409:W409">IF($R71=O$353,$P71,"no")</f>
        <v>no</v>
      </c>
      <c r="P409" t="str">
        <f t="shared" si="158"/>
        <v>no</v>
      </c>
      <c r="Q409" t="str">
        <f t="shared" si="158"/>
        <v>CGU</v>
      </c>
      <c r="R409" t="str">
        <f t="shared" si="158"/>
        <v>no</v>
      </c>
      <c r="S409" t="str">
        <f t="shared" si="158"/>
        <v>no</v>
      </c>
      <c r="T409" t="str">
        <f t="shared" si="158"/>
        <v>no</v>
      </c>
      <c r="U409" t="str">
        <f t="shared" si="158"/>
        <v>no</v>
      </c>
      <c r="V409" t="str">
        <f t="shared" si="158"/>
        <v>no</v>
      </c>
      <c r="W409" t="str">
        <f t="shared" si="158"/>
        <v>no</v>
      </c>
      <c r="X409" t="str">
        <f t="shared" si="111"/>
        <v>no</v>
      </c>
      <c r="Y409" t="str">
        <f aca="true" t="shared" si="159" ref="Y409:AG409">IF($R71=Y$353,$P71,"no")</f>
        <v>no</v>
      </c>
      <c r="Z409" t="str">
        <f t="shared" si="159"/>
        <v>no</v>
      </c>
      <c r="AA409" t="str">
        <f t="shared" si="159"/>
        <v>no</v>
      </c>
      <c r="AB409" t="str">
        <f t="shared" si="159"/>
        <v>no</v>
      </c>
      <c r="AC409" t="str">
        <f t="shared" si="159"/>
        <v>no</v>
      </c>
      <c r="AD409" t="str">
        <f t="shared" si="159"/>
        <v>no</v>
      </c>
      <c r="AE409" t="str">
        <f t="shared" si="159"/>
        <v>no</v>
      </c>
      <c r="AF409" t="str">
        <f t="shared" si="159"/>
        <v>no</v>
      </c>
      <c r="AG409" t="str">
        <f t="shared" si="159"/>
        <v>no</v>
      </c>
    </row>
    <row r="410" spans="12:33" ht="12.75">
      <c r="L410" t="s">
        <v>97</v>
      </c>
      <c r="M410" t="str">
        <f t="shared" si="127"/>
        <v>no</v>
      </c>
      <c r="N410" t="str">
        <f t="shared" si="127"/>
        <v>no</v>
      </c>
      <c r="O410" t="str">
        <f aca="true" t="shared" si="160" ref="O410:W410">IF($R72=O$353,$P72,"no")</f>
        <v>no</v>
      </c>
      <c r="P410" t="str">
        <f t="shared" si="160"/>
        <v>no</v>
      </c>
      <c r="Q410" t="str">
        <f t="shared" si="160"/>
        <v>no</v>
      </c>
      <c r="R410" t="str">
        <f t="shared" si="160"/>
        <v>no</v>
      </c>
      <c r="S410" t="str">
        <f t="shared" si="160"/>
        <v>no</v>
      </c>
      <c r="T410" t="str">
        <f t="shared" si="160"/>
        <v>no</v>
      </c>
      <c r="U410" t="str">
        <f t="shared" si="160"/>
        <v>no</v>
      </c>
      <c r="V410" t="str">
        <f t="shared" si="160"/>
        <v>no</v>
      </c>
      <c r="W410" t="str">
        <f t="shared" si="160"/>
        <v>no</v>
      </c>
      <c r="X410" t="str">
        <f t="shared" si="111"/>
        <v>no</v>
      </c>
      <c r="Y410" t="str">
        <f aca="true" t="shared" si="161" ref="Y410:AG410">IF($R72=Y$353,$P72,"no")</f>
        <v>no</v>
      </c>
      <c r="Z410" t="str">
        <f t="shared" si="161"/>
        <v>no</v>
      </c>
      <c r="AA410" t="str">
        <f t="shared" si="161"/>
        <v>no</v>
      </c>
      <c r="AB410" t="str">
        <f t="shared" si="161"/>
        <v>no</v>
      </c>
      <c r="AC410" t="str">
        <f t="shared" si="161"/>
        <v>no</v>
      </c>
      <c r="AD410" t="str">
        <f t="shared" si="161"/>
        <v>no</v>
      </c>
      <c r="AE410" t="str">
        <f t="shared" si="161"/>
        <v>no</v>
      </c>
      <c r="AF410" t="str">
        <f t="shared" si="161"/>
        <v>no</v>
      </c>
      <c r="AG410" t="str">
        <f t="shared" si="161"/>
        <v>no</v>
      </c>
    </row>
    <row r="411" spans="12:33" ht="12.75">
      <c r="L411" t="s">
        <v>97</v>
      </c>
      <c r="M411" t="str">
        <f t="shared" si="127"/>
        <v>no</v>
      </c>
      <c r="N411" t="str">
        <f t="shared" si="127"/>
        <v>no</v>
      </c>
      <c r="O411" t="str">
        <f aca="true" t="shared" si="162" ref="O411:W411">IF($R73=O$353,$P73,"no")</f>
        <v>no</v>
      </c>
      <c r="P411" t="str">
        <f t="shared" si="162"/>
        <v>no</v>
      </c>
      <c r="Q411" t="str">
        <f t="shared" si="162"/>
        <v>no</v>
      </c>
      <c r="R411" t="str">
        <f t="shared" si="162"/>
        <v>no</v>
      </c>
      <c r="S411" t="str">
        <f t="shared" si="162"/>
        <v>no</v>
      </c>
      <c r="T411" t="str">
        <f t="shared" si="162"/>
        <v>no</v>
      </c>
      <c r="U411" t="str">
        <f t="shared" si="162"/>
        <v>no</v>
      </c>
      <c r="V411" t="str">
        <f t="shared" si="162"/>
        <v>no</v>
      </c>
      <c r="W411" t="str">
        <f t="shared" si="162"/>
        <v>no</v>
      </c>
      <c r="X411" t="str">
        <f t="shared" si="111"/>
        <v>no</v>
      </c>
      <c r="Y411" t="str">
        <f aca="true" t="shared" si="163" ref="Y411:AG411">IF($R73=Y$353,$P73,"no")</f>
        <v>CUA</v>
      </c>
      <c r="Z411" t="str">
        <f t="shared" si="163"/>
        <v>no</v>
      </c>
      <c r="AA411" t="str">
        <f t="shared" si="163"/>
        <v>no</v>
      </c>
      <c r="AB411" t="str">
        <f t="shared" si="163"/>
        <v>no</v>
      </c>
      <c r="AC411" t="str">
        <f t="shared" si="163"/>
        <v>no</v>
      </c>
      <c r="AD411" t="str">
        <f t="shared" si="163"/>
        <v>no</v>
      </c>
      <c r="AE411" t="str">
        <f t="shared" si="163"/>
        <v>no</v>
      </c>
      <c r="AF411" t="str">
        <f t="shared" si="163"/>
        <v>no</v>
      </c>
      <c r="AG411" t="str">
        <f t="shared" si="163"/>
        <v>no</v>
      </c>
    </row>
    <row r="412" spans="12:33" ht="12.75">
      <c r="L412" t="s">
        <v>97</v>
      </c>
      <c r="M412" t="str">
        <f t="shared" si="127"/>
        <v>no</v>
      </c>
      <c r="N412" t="str">
        <f t="shared" si="127"/>
        <v>no</v>
      </c>
      <c r="O412" t="str">
        <f aca="true" t="shared" si="164" ref="O412:W412">IF($R74=O$353,$P74,"no")</f>
        <v>no</v>
      </c>
      <c r="P412" t="str">
        <f t="shared" si="164"/>
        <v>no</v>
      </c>
      <c r="Q412" t="str">
        <f t="shared" si="164"/>
        <v>no</v>
      </c>
      <c r="R412" t="str">
        <f t="shared" si="164"/>
        <v>no</v>
      </c>
      <c r="S412" t="str">
        <f t="shared" si="164"/>
        <v>no</v>
      </c>
      <c r="T412" t="str">
        <f t="shared" si="164"/>
        <v>no</v>
      </c>
      <c r="U412" t="str">
        <f t="shared" si="164"/>
        <v>no</v>
      </c>
      <c r="V412" t="str">
        <f t="shared" si="164"/>
        <v>no</v>
      </c>
      <c r="W412" t="str">
        <f t="shared" si="164"/>
        <v>no</v>
      </c>
      <c r="X412" t="str">
        <f t="shared" si="111"/>
        <v>no</v>
      </c>
      <c r="Y412" t="str">
        <f aca="true" t="shared" si="165" ref="Y412:AG412">IF($R74=Y$353,$P74,"no")</f>
        <v>no</v>
      </c>
      <c r="Z412" t="str">
        <f t="shared" si="165"/>
        <v>no</v>
      </c>
      <c r="AA412" t="str">
        <f t="shared" si="165"/>
        <v>no</v>
      </c>
      <c r="AB412" t="str">
        <f t="shared" si="165"/>
        <v>no</v>
      </c>
      <c r="AC412" t="str">
        <f t="shared" si="165"/>
        <v>no</v>
      </c>
      <c r="AD412" t="str">
        <f t="shared" si="165"/>
        <v>no</v>
      </c>
      <c r="AE412" t="str">
        <f t="shared" si="165"/>
        <v>no</v>
      </c>
      <c r="AF412" t="str">
        <f t="shared" si="165"/>
        <v>no</v>
      </c>
      <c r="AG412" t="str">
        <f t="shared" si="165"/>
        <v>no</v>
      </c>
    </row>
    <row r="413" spans="12:33" ht="12.75">
      <c r="L413" t="s">
        <v>97</v>
      </c>
      <c r="M413" t="str">
        <f t="shared" si="127"/>
        <v>no</v>
      </c>
      <c r="N413" t="str">
        <f t="shared" si="127"/>
        <v>no</v>
      </c>
      <c r="O413" t="str">
        <f aca="true" t="shared" si="166" ref="O413:W413">IF($R75=O$353,$P75,"no")</f>
        <v>no</v>
      </c>
      <c r="P413" t="str">
        <f t="shared" si="166"/>
        <v>no</v>
      </c>
      <c r="Q413" t="str">
        <f t="shared" si="166"/>
        <v>no</v>
      </c>
      <c r="R413" t="str">
        <f t="shared" si="166"/>
        <v>no</v>
      </c>
      <c r="S413" t="str">
        <f t="shared" si="166"/>
        <v>no</v>
      </c>
      <c r="T413" t="str">
        <f t="shared" si="166"/>
        <v>CUC</v>
      </c>
      <c r="U413" t="str">
        <f t="shared" si="166"/>
        <v>no</v>
      </c>
      <c r="V413" t="str">
        <f t="shared" si="166"/>
        <v>no</v>
      </c>
      <c r="W413" t="str">
        <f t="shared" si="166"/>
        <v>no</v>
      </c>
      <c r="X413" t="str">
        <f t="shared" si="111"/>
        <v>no</v>
      </c>
      <c r="Y413" t="str">
        <f aca="true" t="shared" si="167" ref="Y413:AG413">IF($R75=Y$353,$P75,"no")</f>
        <v>no</v>
      </c>
      <c r="Z413" t="str">
        <f t="shared" si="167"/>
        <v>no</v>
      </c>
      <c r="AA413" t="str">
        <f t="shared" si="167"/>
        <v>no</v>
      </c>
      <c r="AB413" t="str">
        <f t="shared" si="167"/>
        <v>no</v>
      </c>
      <c r="AC413" t="str">
        <f t="shared" si="167"/>
        <v>no</v>
      </c>
      <c r="AD413" t="str">
        <f t="shared" si="167"/>
        <v>no</v>
      </c>
      <c r="AE413" t="str">
        <f t="shared" si="167"/>
        <v>no</v>
      </c>
      <c r="AF413" t="str">
        <f t="shared" si="167"/>
        <v>no</v>
      </c>
      <c r="AG413" t="str">
        <f t="shared" si="167"/>
        <v>no</v>
      </c>
    </row>
    <row r="414" spans="12:33" ht="12.75">
      <c r="L414" t="s">
        <v>97</v>
      </c>
      <c r="M414" t="str">
        <f aca="true" t="shared" si="168" ref="M414:N433">IF($R76=M$353,$P76,"no")</f>
        <v>no</v>
      </c>
      <c r="N414" t="str">
        <f t="shared" si="168"/>
        <v>no</v>
      </c>
      <c r="O414" t="str">
        <f aca="true" t="shared" si="169" ref="O414:W414">IF($R76=O$353,$P76,"no")</f>
        <v>no</v>
      </c>
      <c r="P414" t="str">
        <f t="shared" si="169"/>
        <v>no</v>
      </c>
      <c r="Q414" t="str">
        <f t="shared" si="169"/>
        <v>no</v>
      </c>
      <c r="R414" t="str">
        <f t="shared" si="169"/>
        <v>no</v>
      </c>
      <c r="S414" t="str">
        <f t="shared" si="169"/>
        <v>no</v>
      </c>
      <c r="T414" t="str">
        <f t="shared" si="169"/>
        <v>no</v>
      </c>
      <c r="U414" t="str">
        <f t="shared" si="169"/>
        <v>no</v>
      </c>
      <c r="V414" t="str">
        <f t="shared" si="169"/>
        <v>no</v>
      </c>
      <c r="W414" t="str">
        <f t="shared" si="169"/>
        <v>no</v>
      </c>
      <c r="X414" t="str">
        <f t="shared" si="111"/>
        <v>no</v>
      </c>
      <c r="Y414" t="str">
        <f aca="true" t="shared" si="170" ref="Y414:AG414">IF($R76=Y$353,$P76,"no")</f>
        <v>no</v>
      </c>
      <c r="Z414" t="str">
        <f t="shared" si="170"/>
        <v>no</v>
      </c>
      <c r="AA414" t="str">
        <f t="shared" si="170"/>
        <v>no</v>
      </c>
      <c r="AB414" t="str">
        <f t="shared" si="170"/>
        <v>no</v>
      </c>
      <c r="AC414" t="str">
        <f t="shared" si="170"/>
        <v>no</v>
      </c>
      <c r="AD414" t="str">
        <f t="shared" si="170"/>
        <v>no</v>
      </c>
      <c r="AE414" t="str">
        <f t="shared" si="170"/>
        <v>no</v>
      </c>
      <c r="AF414" t="str">
        <f t="shared" si="170"/>
        <v>no</v>
      </c>
      <c r="AG414" t="str">
        <f t="shared" si="170"/>
        <v>no</v>
      </c>
    </row>
    <row r="415" spans="12:33" ht="12.75">
      <c r="L415" t="s">
        <v>97</v>
      </c>
      <c r="M415" t="str">
        <f t="shared" si="168"/>
        <v>no</v>
      </c>
      <c r="N415" t="str">
        <f t="shared" si="168"/>
        <v>no</v>
      </c>
      <c r="O415" t="str">
        <f aca="true" t="shared" si="171" ref="O415:W415">IF($R77=O$353,$P77,"no")</f>
        <v>no</v>
      </c>
      <c r="P415" t="str">
        <f t="shared" si="171"/>
        <v>no</v>
      </c>
      <c r="Q415" t="str">
        <f t="shared" si="171"/>
        <v>no</v>
      </c>
      <c r="R415" t="str">
        <f t="shared" si="171"/>
        <v>no</v>
      </c>
      <c r="S415" t="str">
        <f t="shared" si="171"/>
        <v>CUG</v>
      </c>
      <c r="T415" t="str">
        <f t="shared" si="171"/>
        <v>no</v>
      </c>
      <c r="U415" t="str">
        <f t="shared" si="171"/>
        <v>no</v>
      </c>
      <c r="V415" t="str">
        <f t="shared" si="171"/>
        <v>no</v>
      </c>
      <c r="W415" t="str">
        <f t="shared" si="171"/>
        <v>no</v>
      </c>
      <c r="X415" t="str">
        <f t="shared" si="111"/>
        <v>no</v>
      </c>
      <c r="Y415" t="str">
        <f aca="true" t="shared" si="172" ref="Y415:AG415">IF($R77=Y$353,$P77,"no")</f>
        <v>no</v>
      </c>
      <c r="Z415" t="str">
        <f t="shared" si="172"/>
        <v>no</v>
      </c>
      <c r="AA415" t="str">
        <f t="shared" si="172"/>
        <v>no</v>
      </c>
      <c r="AB415" t="str">
        <f t="shared" si="172"/>
        <v>no</v>
      </c>
      <c r="AC415" t="str">
        <f t="shared" si="172"/>
        <v>no</v>
      </c>
      <c r="AD415" t="str">
        <f t="shared" si="172"/>
        <v>no</v>
      </c>
      <c r="AE415" t="str">
        <f t="shared" si="172"/>
        <v>no</v>
      </c>
      <c r="AF415" t="str">
        <f t="shared" si="172"/>
        <v>no</v>
      </c>
      <c r="AG415" t="str">
        <f t="shared" si="172"/>
        <v>no</v>
      </c>
    </row>
    <row r="416" spans="12:33" ht="12.75">
      <c r="L416" t="s">
        <v>97</v>
      </c>
      <c r="M416" t="str">
        <f t="shared" si="168"/>
        <v>no</v>
      </c>
      <c r="N416" t="str">
        <f t="shared" si="168"/>
        <v>no</v>
      </c>
      <c r="O416" t="str">
        <f aca="true" t="shared" si="173" ref="O416:W416">IF($R78=O$353,$P78,"no")</f>
        <v>no</v>
      </c>
      <c r="P416" t="str">
        <f t="shared" si="173"/>
        <v>no</v>
      </c>
      <c r="Q416" t="str">
        <f t="shared" si="173"/>
        <v>no</v>
      </c>
      <c r="R416" t="str">
        <f t="shared" si="173"/>
        <v>no</v>
      </c>
      <c r="S416" t="str">
        <f t="shared" si="173"/>
        <v>no</v>
      </c>
      <c r="T416" t="str">
        <f t="shared" si="173"/>
        <v>no</v>
      </c>
      <c r="U416" t="str">
        <f t="shared" si="173"/>
        <v>no</v>
      </c>
      <c r="V416" t="str">
        <f t="shared" si="173"/>
        <v>no</v>
      </c>
      <c r="W416" t="str">
        <f t="shared" si="173"/>
        <v>no</v>
      </c>
      <c r="X416" t="str">
        <f t="shared" si="111"/>
        <v>no</v>
      </c>
      <c r="Y416" t="str">
        <f aca="true" t="shared" si="174" ref="Y416:AG416">IF($R78=Y$353,$P78,"no")</f>
        <v>no</v>
      </c>
      <c r="Z416" t="str">
        <f t="shared" si="174"/>
        <v>no</v>
      </c>
      <c r="AA416" t="str">
        <f t="shared" si="174"/>
        <v>no</v>
      </c>
      <c r="AB416" t="str">
        <f t="shared" si="174"/>
        <v>no</v>
      </c>
      <c r="AC416" t="str">
        <f t="shared" si="174"/>
        <v>no</v>
      </c>
      <c r="AD416" t="str">
        <f t="shared" si="174"/>
        <v>no</v>
      </c>
      <c r="AE416" t="str">
        <f t="shared" si="174"/>
        <v>no</v>
      </c>
      <c r="AF416" t="str">
        <f t="shared" si="174"/>
        <v>no</v>
      </c>
      <c r="AG416" t="str">
        <f t="shared" si="174"/>
        <v>no</v>
      </c>
    </row>
    <row r="417" spans="12:33" ht="12.75">
      <c r="L417" t="s">
        <v>97</v>
      </c>
      <c r="M417" t="str">
        <f t="shared" si="168"/>
        <v>no</v>
      </c>
      <c r="N417" t="str">
        <f t="shared" si="168"/>
        <v>CUU</v>
      </c>
      <c r="O417" t="str">
        <f aca="true" t="shared" si="175" ref="O417:W417">IF($R79=O$353,$P79,"no")</f>
        <v>no</v>
      </c>
      <c r="P417" t="str">
        <f t="shared" si="175"/>
        <v>no</v>
      </c>
      <c r="Q417" t="str">
        <f t="shared" si="175"/>
        <v>no</v>
      </c>
      <c r="R417" t="str">
        <f t="shared" si="175"/>
        <v>no</v>
      </c>
      <c r="S417" t="str">
        <f t="shared" si="175"/>
        <v>no</v>
      </c>
      <c r="T417" t="str">
        <f t="shared" si="175"/>
        <v>no</v>
      </c>
      <c r="U417" t="str">
        <f t="shared" si="175"/>
        <v>no</v>
      </c>
      <c r="V417" t="str">
        <f t="shared" si="175"/>
        <v>no</v>
      </c>
      <c r="W417" t="str">
        <f t="shared" si="175"/>
        <v>no</v>
      </c>
      <c r="X417" t="str">
        <f t="shared" si="111"/>
        <v>no</v>
      </c>
      <c r="Y417" t="str">
        <f aca="true" t="shared" si="176" ref="Y417:AG417">IF($R79=Y$353,$P79,"no")</f>
        <v>no</v>
      </c>
      <c r="Z417" t="str">
        <f t="shared" si="176"/>
        <v>no</v>
      </c>
      <c r="AA417" t="str">
        <f t="shared" si="176"/>
        <v>no</v>
      </c>
      <c r="AB417" t="str">
        <f t="shared" si="176"/>
        <v>no</v>
      </c>
      <c r="AC417" t="str">
        <f t="shared" si="176"/>
        <v>no</v>
      </c>
      <c r="AD417" t="str">
        <f t="shared" si="176"/>
        <v>no</v>
      </c>
      <c r="AE417" t="str">
        <f t="shared" si="176"/>
        <v>no</v>
      </c>
      <c r="AF417" t="str">
        <f t="shared" si="176"/>
        <v>no</v>
      </c>
      <c r="AG417" t="str">
        <f t="shared" si="176"/>
        <v>no</v>
      </c>
    </row>
    <row r="418" spans="12:33" ht="12.75">
      <c r="L418" t="s">
        <v>97</v>
      </c>
      <c r="M418" t="str">
        <f t="shared" si="168"/>
        <v>no</v>
      </c>
      <c r="N418" t="str">
        <f t="shared" si="168"/>
        <v>no</v>
      </c>
      <c r="O418" t="str">
        <f aca="true" t="shared" si="177" ref="O418:W418">IF($R80=O$353,$P80,"no")</f>
        <v>no</v>
      </c>
      <c r="P418" t="str">
        <f t="shared" si="177"/>
        <v>no</v>
      </c>
      <c r="Q418" t="str">
        <f t="shared" si="177"/>
        <v>no</v>
      </c>
      <c r="R418" t="str">
        <f t="shared" si="177"/>
        <v>no</v>
      </c>
      <c r="S418" t="str">
        <f t="shared" si="177"/>
        <v>no</v>
      </c>
      <c r="T418" t="str">
        <f t="shared" si="177"/>
        <v>no</v>
      </c>
      <c r="U418" t="str">
        <f t="shared" si="177"/>
        <v>no</v>
      </c>
      <c r="V418" t="str">
        <f t="shared" si="177"/>
        <v>no</v>
      </c>
      <c r="W418" t="str">
        <f t="shared" si="177"/>
        <v>no</v>
      </c>
      <c r="X418" t="str">
        <f aca="true" t="shared" si="178" ref="X418:X433">IF($R80=X$353,$P80,"no")</f>
        <v>no</v>
      </c>
      <c r="Y418" t="str">
        <f aca="true" t="shared" si="179" ref="Y418:AG418">IF($R80=Y$353,$P80,"no")</f>
        <v>no</v>
      </c>
      <c r="Z418" t="str">
        <f t="shared" si="179"/>
        <v>no</v>
      </c>
      <c r="AA418" t="str">
        <f t="shared" si="179"/>
        <v>no</v>
      </c>
      <c r="AB418" t="str">
        <f t="shared" si="179"/>
        <v>no</v>
      </c>
      <c r="AC418" t="str">
        <f t="shared" si="179"/>
        <v>no</v>
      </c>
      <c r="AD418" t="str">
        <f t="shared" si="179"/>
        <v>no</v>
      </c>
      <c r="AE418" t="str">
        <f t="shared" si="179"/>
        <v>no</v>
      </c>
      <c r="AF418" t="str">
        <f t="shared" si="179"/>
        <v>no</v>
      </c>
      <c r="AG418" t="str">
        <f t="shared" si="179"/>
        <v>no</v>
      </c>
    </row>
    <row r="419" spans="12:33" ht="12.75">
      <c r="L419" t="s">
        <v>97</v>
      </c>
      <c r="M419" t="str">
        <f t="shared" si="168"/>
        <v>no</v>
      </c>
      <c r="N419" t="str">
        <f t="shared" si="168"/>
        <v>no</v>
      </c>
      <c r="O419" t="str">
        <f aca="true" t="shared" si="180" ref="O419:W419">IF($R81=O$353,$P81,"no")</f>
        <v>no</v>
      </c>
      <c r="P419" t="str">
        <f t="shared" si="180"/>
        <v>no</v>
      </c>
      <c r="Q419" t="str">
        <f t="shared" si="180"/>
        <v>no</v>
      </c>
      <c r="R419" t="str">
        <f t="shared" si="180"/>
        <v>no</v>
      </c>
      <c r="S419" t="str">
        <f t="shared" si="180"/>
        <v>no</v>
      </c>
      <c r="T419" t="str">
        <f t="shared" si="180"/>
        <v>no</v>
      </c>
      <c r="U419" t="str">
        <f t="shared" si="180"/>
        <v>no</v>
      </c>
      <c r="V419" t="str">
        <f t="shared" si="180"/>
        <v>no</v>
      </c>
      <c r="W419" t="str">
        <f t="shared" si="180"/>
        <v>no</v>
      </c>
      <c r="X419" t="str">
        <f t="shared" si="178"/>
        <v>no</v>
      </c>
      <c r="Y419" t="str">
        <f aca="true" t="shared" si="181" ref="Y419:AG419">IF($R81=Y$353,$P81,"no")</f>
        <v>no</v>
      </c>
      <c r="Z419" t="str">
        <f t="shared" si="181"/>
        <v>no</v>
      </c>
      <c r="AA419" t="str">
        <f t="shared" si="181"/>
        <v>no</v>
      </c>
      <c r="AB419" t="str">
        <f t="shared" si="181"/>
        <v>no</v>
      </c>
      <c r="AC419" t="str">
        <f t="shared" si="181"/>
        <v>no</v>
      </c>
      <c r="AD419" t="str">
        <f t="shared" si="181"/>
        <v>no</v>
      </c>
      <c r="AE419" t="str">
        <f t="shared" si="181"/>
        <v>no</v>
      </c>
      <c r="AF419" t="str">
        <f t="shared" si="181"/>
        <v>no</v>
      </c>
      <c r="AG419" t="str">
        <f t="shared" si="181"/>
        <v>no</v>
      </c>
    </row>
    <row r="420" spans="12:33" ht="12.75">
      <c r="L420" t="s">
        <v>97</v>
      </c>
      <c r="M420" t="str">
        <f t="shared" si="168"/>
        <v>no</v>
      </c>
      <c r="N420" t="str">
        <f t="shared" si="168"/>
        <v>no</v>
      </c>
      <c r="O420" t="str">
        <f aca="true" t="shared" si="182" ref="O420:W420">IF($R82=O$353,$P82,"no")</f>
        <v>no</v>
      </c>
      <c r="P420" t="str">
        <f t="shared" si="182"/>
        <v>no</v>
      </c>
      <c r="Q420" t="str">
        <f t="shared" si="182"/>
        <v>no</v>
      </c>
      <c r="R420" t="str">
        <f t="shared" si="182"/>
        <v>no</v>
      </c>
      <c r="S420" t="str">
        <f t="shared" si="182"/>
        <v>no</v>
      </c>
      <c r="T420" t="str">
        <f t="shared" si="182"/>
        <v>no</v>
      </c>
      <c r="U420" t="str">
        <f t="shared" si="182"/>
        <v>no</v>
      </c>
      <c r="V420" t="str">
        <f t="shared" si="182"/>
        <v>no</v>
      </c>
      <c r="W420" t="str">
        <f t="shared" si="182"/>
        <v>no</v>
      </c>
      <c r="X420" t="str">
        <f t="shared" si="178"/>
        <v>no</v>
      </c>
      <c r="Y420" t="str">
        <f aca="true" t="shared" si="183" ref="Y420:AG420">IF($R82=Y$353,$P82,"no")</f>
        <v>no</v>
      </c>
      <c r="Z420" t="str">
        <f t="shared" si="183"/>
        <v>no</v>
      </c>
      <c r="AA420" t="str">
        <f t="shared" si="183"/>
        <v>no</v>
      </c>
      <c r="AB420" t="str">
        <f t="shared" si="183"/>
        <v>no</v>
      </c>
      <c r="AC420" t="str">
        <f t="shared" si="183"/>
        <v>no</v>
      </c>
      <c r="AD420" t="str">
        <f t="shared" si="183"/>
        <v>no</v>
      </c>
      <c r="AE420" t="str">
        <f t="shared" si="183"/>
        <v>GAA</v>
      </c>
      <c r="AF420" t="str">
        <f t="shared" si="183"/>
        <v>no</v>
      </c>
      <c r="AG420" t="str">
        <f t="shared" si="183"/>
        <v>no</v>
      </c>
    </row>
    <row r="421" spans="12:33" ht="12.75">
      <c r="L421" t="s">
        <v>97</v>
      </c>
      <c r="M421" t="str">
        <f t="shared" si="168"/>
        <v>no</v>
      </c>
      <c r="N421" t="str">
        <f t="shared" si="168"/>
        <v>no</v>
      </c>
      <c r="O421" t="str">
        <f aca="true" t="shared" si="184" ref="O421:W421">IF($R83=O$353,$P83,"no")</f>
        <v>no</v>
      </c>
      <c r="P421" t="str">
        <f t="shared" si="184"/>
        <v>no</v>
      </c>
      <c r="Q421" t="str">
        <f t="shared" si="184"/>
        <v>no</v>
      </c>
      <c r="R421" t="str">
        <f t="shared" si="184"/>
        <v>no</v>
      </c>
      <c r="S421" t="str">
        <f t="shared" si="184"/>
        <v>no</v>
      </c>
      <c r="T421" t="str">
        <f t="shared" si="184"/>
        <v>no</v>
      </c>
      <c r="U421" t="str">
        <f t="shared" si="184"/>
        <v>no</v>
      </c>
      <c r="V421" t="str">
        <f t="shared" si="184"/>
        <v>no</v>
      </c>
      <c r="W421" t="str">
        <f t="shared" si="184"/>
        <v>no</v>
      </c>
      <c r="X421" t="str">
        <f t="shared" si="178"/>
        <v>no</v>
      </c>
      <c r="Y421" t="str">
        <f aca="true" t="shared" si="185" ref="Y421:AA433">IF($R83=Y$353,$P83,"no")</f>
        <v>no</v>
      </c>
      <c r="Z421" t="str">
        <f t="shared" si="185"/>
        <v>no</v>
      </c>
      <c r="AA421" t="str">
        <f t="shared" si="185"/>
        <v>no</v>
      </c>
      <c r="AB421" t="str">
        <f aca="true" t="shared" si="186" ref="AB421:AG421">IF($R83=AB$353,$P83,"no")</f>
        <v>no</v>
      </c>
      <c r="AC421" t="str">
        <f t="shared" si="186"/>
        <v>no</v>
      </c>
      <c r="AD421" t="str">
        <f t="shared" si="186"/>
        <v>no</v>
      </c>
      <c r="AE421" t="str">
        <f t="shared" si="186"/>
        <v>no</v>
      </c>
      <c r="AF421" t="str">
        <f t="shared" si="186"/>
        <v>no</v>
      </c>
      <c r="AG421" t="str">
        <f t="shared" si="186"/>
        <v>no</v>
      </c>
    </row>
    <row r="422" spans="12:33" ht="12.75">
      <c r="L422" t="s">
        <v>97</v>
      </c>
      <c r="M422" t="str">
        <f t="shared" si="168"/>
        <v>no</v>
      </c>
      <c r="N422" t="str">
        <f t="shared" si="168"/>
        <v>no</v>
      </c>
      <c r="O422" t="str">
        <f aca="true" t="shared" si="187" ref="O422:W422">IF($R84=O$353,$P84,"no")</f>
        <v>no</v>
      </c>
      <c r="P422" t="str">
        <f t="shared" si="187"/>
        <v>no</v>
      </c>
      <c r="Q422" t="str">
        <f t="shared" si="187"/>
        <v>no</v>
      </c>
      <c r="R422" t="str">
        <f t="shared" si="187"/>
        <v>no</v>
      </c>
      <c r="S422" t="str">
        <f t="shared" si="187"/>
        <v>no</v>
      </c>
      <c r="T422" t="str">
        <f t="shared" si="187"/>
        <v>no</v>
      </c>
      <c r="U422" t="str">
        <f t="shared" si="187"/>
        <v>no</v>
      </c>
      <c r="V422" t="str">
        <f t="shared" si="187"/>
        <v>no</v>
      </c>
      <c r="W422" t="str">
        <f t="shared" si="187"/>
        <v>no</v>
      </c>
      <c r="X422" t="str">
        <f t="shared" si="178"/>
        <v>no</v>
      </c>
      <c r="Y422" t="str">
        <f t="shared" si="185"/>
        <v>no</v>
      </c>
      <c r="Z422" t="str">
        <f t="shared" si="185"/>
        <v>CAC</v>
      </c>
      <c r="AA422" t="str">
        <f t="shared" si="185"/>
        <v>no</v>
      </c>
      <c r="AB422" t="str">
        <f aca="true" t="shared" si="188" ref="AB422:AG422">IF($R84=AB$353,$P84,"no")</f>
        <v>no</v>
      </c>
      <c r="AC422" t="str">
        <f t="shared" si="188"/>
        <v>no</v>
      </c>
      <c r="AD422" t="str">
        <f t="shared" si="188"/>
        <v>no</v>
      </c>
      <c r="AE422" t="str">
        <f t="shared" si="188"/>
        <v>no</v>
      </c>
      <c r="AF422" t="str">
        <f t="shared" si="188"/>
        <v>no</v>
      </c>
      <c r="AG422" t="str">
        <f t="shared" si="188"/>
        <v>no</v>
      </c>
    </row>
    <row r="423" spans="12:33" ht="12.75">
      <c r="L423" t="s">
        <v>97</v>
      </c>
      <c r="M423" t="str">
        <f t="shared" si="168"/>
        <v>no</v>
      </c>
      <c r="N423" t="str">
        <f t="shared" si="168"/>
        <v>no</v>
      </c>
      <c r="O423" t="str">
        <f aca="true" t="shared" si="189" ref="O423:W423">IF($R85=O$353,$P85,"no")</f>
        <v>no</v>
      </c>
      <c r="P423" t="str">
        <f t="shared" si="189"/>
        <v>no</v>
      </c>
      <c r="Q423" t="str">
        <f t="shared" si="189"/>
        <v>no</v>
      </c>
      <c r="R423" t="str">
        <f t="shared" si="189"/>
        <v>no</v>
      </c>
      <c r="S423" t="str">
        <f t="shared" si="189"/>
        <v>no</v>
      </c>
      <c r="T423" t="str">
        <f t="shared" si="189"/>
        <v>no</v>
      </c>
      <c r="U423" t="str">
        <f t="shared" si="189"/>
        <v>no</v>
      </c>
      <c r="V423" t="str">
        <f t="shared" si="189"/>
        <v>no</v>
      </c>
      <c r="W423" t="str">
        <f t="shared" si="189"/>
        <v>no</v>
      </c>
      <c r="X423" t="str">
        <f t="shared" si="178"/>
        <v>no</v>
      </c>
      <c r="Y423" t="str">
        <f t="shared" si="185"/>
        <v>no</v>
      </c>
      <c r="Z423" t="str">
        <f t="shared" si="185"/>
        <v>no</v>
      </c>
      <c r="AA423" t="str">
        <f t="shared" si="185"/>
        <v>no</v>
      </c>
      <c r="AB423" t="str">
        <f aca="true" t="shared" si="190" ref="AB423:AG423">IF($R85=AB$353,$P85,"no")</f>
        <v>no</v>
      </c>
      <c r="AC423" t="str">
        <f t="shared" si="190"/>
        <v>no</v>
      </c>
      <c r="AD423" t="str">
        <f t="shared" si="190"/>
        <v>no</v>
      </c>
      <c r="AE423" t="str">
        <f t="shared" si="190"/>
        <v>no</v>
      </c>
      <c r="AF423" t="str">
        <f t="shared" si="190"/>
        <v>no</v>
      </c>
      <c r="AG423" t="str">
        <f t="shared" si="190"/>
        <v>no</v>
      </c>
    </row>
    <row r="424" spans="12:33" ht="12.75">
      <c r="L424" t="s">
        <v>97</v>
      </c>
      <c r="M424" t="str">
        <f t="shared" si="168"/>
        <v>no</v>
      </c>
      <c r="N424" t="str">
        <f t="shared" si="168"/>
        <v>no</v>
      </c>
      <c r="O424" t="str">
        <f aca="true" t="shared" si="191" ref="O424:W424">IF($R86=O$353,$P86,"no")</f>
        <v>no</v>
      </c>
      <c r="P424" t="str">
        <f t="shared" si="191"/>
        <v>no</v>
      </c>
      <c r="Q424" t="str">
        <f t="shared" si="191"/>
        <v>no</v>
      </c>
      <c r="R424" t="str">
        <f t="shared" si="191"/>
        <v>no</v>
      </c>
      <c r="S424" t="str">
        <f t="shared" si="191"/>
        <v>no</v>
      </c>
      <c r="T424" t="str">
        <f t="shared" si="191"/>
        <v>no</v>
      </c>
      <c r="U424" t="str">
        <f t="shared" si="191"/>
        <v>no</v>
      </c>
      <c r="V424" t="str">
        <f t="shared" si="191"/>
        <v>no</v>
      </c>
      <c r="W424" t="str">
        <f t="shared" si="191"/>
        <v>no</v>
      </c>
      <c r="X424" t="str">
        <f t="shared" si="178"/>
        <v>no</v>
      </c>
      <c r="Y424" t="str">
        <f t="shared" si="185"/>
        <v>GAG</v>
      </c>
      <c r="Z424" t="str">
        <f t="shared" si="185"/>
        <v>no</v>
      </c>
      <c r="AA424" t="str">
        <f t="shared" si="185"/>
        <v>no</v>
      </c>
      <c r="AB424" t="str">
        <f aca="true" t="shared" si="192" ref="AB424:AG424">IF($R86=AB$353,$P86,"no")</f>
        <v>no</v>
      </c>
      <c r="AC424" t="str">
        <f t="shared" si="192"/>
        <v>no</v>
      </c>
      <c r="AD424" t="str">
        <f t="shared" si="192"/>
        <v>no</v>
      </c>
      <c r="AE424" t="str">
        <f t="shared" si="192"/>
        <v>no</v>
      </c>
      <c r="AF424" t="str">
        <f t="shared" si="192"/>
        <v>no</v>
      </c>
      <c r="AG424" t="str">
        <f t="shared" si="192"/>
        <v>no</v>
      </c>
    </row>
    <row r="425" spans="12:33" ht="12.75">
      <c r="L425" t="s">
        <v>97</v>
      </c>
      <c r="M425" t="str">
        <f t="shared" si="168"/>
        <v>no</v>
      </c>
      <c r="N425" t="str">
        <f t="shared" si="168"/>
        <v>no</v>
      </c>
      <c r="O425" t="str">
        <f aca="true" t="shared" si="193" ref="O425:W425">IF($R87=O$353,$P87,"no")</f>
        <v>no</v>
      </c>
      <c r="P425" t="str">
        <f t="shared" si="193"/>
        <v>no</v>
      </c>
      <c r="Q425" t="str">
        <f t="shared" si="193"/>
        <v>no</v>
      </c>
      <c r="R425" t="str">
        <f t="shared" si="193"/>
        <v>no</v>
      </c>
      <c r="S425" t="str">
        <f t="shared" si="193"/>
        <v>no</v>
      </c>
      <c r="T425" t="str">
        <f t="shared" si="193"/>
        <v>no</v>
      </c>
      <c r="U425" t="str">
        <f t="shared" si="193"/>
        <v>no</v>
      </c>
      <c r="V425" t="str">
        <f t="shared" si="193"/>
        <v>no</v>
      </c>
      <c r="W425" t="str">
        <f t="shared" si="193"/>
        <v>no</v>
      </c>
      <c r="X425" t="str">
        <f t="shared" si="178"/>
        <v>no</v>
      </c>
      <c r="Y425" t="str">
        <f t="shared" si="185"/>
        <v>no</v>
      </c>
      <c r="Z425" t="str">
        <f t="shared" si="185"/>
        <v>no</v>
      </c>
      <c r="AA425" t="str">
        <f t="shared" si="185"/>
        <v>no</v>
      </c>
      <c r="AB425" t="str">
        <f aca="true" t="shared" si="194" ref="AB425:AG425">IF($R87=AB$353,$P87,"no")</f>
        <v>no</v>
      </c>
      <c r="AC425" t="str">
        <f t="shared" si="194"/>
        <v>no</v>
      </c>
      <c r="AD425" t="str">
        <f t="shared" si="194"/>
        <v>no</v>
      </c>
      <c r="AE425" t="str">
        <f t="shared" si="194"/>
        <v>no</v>
      </c>
      <c r="AF425" t="str">
        <f t="shared" si="194"/>
        <v>no</v>
      </c>
      <c r="AG425" t="str">
        <f t="shared" si="194"/>
        <v>no</v>
      </c>
    </row>
    <row r="426" spans="12:33" ht="12.75">
      <c r="L426" t="s">
        <v>97</v>
      </c>
      <c r="M426" t="str">
        <f t="shared" si="168"/>
        <v>no</v>
      </c>
      <c r="N426" t="str">
        <f t="shared" si="168"/>
        <v>no</v>
      </c>
      <c r="O426" t="str">
        <f aca="true" t="shared" si="195" ref="O426:W426">IF($R88=O$353,$P88,"no")</f>
        <v>no</v>
      </c>
      <c r="P426" t="str">
        <f t="shared" si="195"/>
        <v>no</v>
      </c>
      <c r="Q426" t="str">
        <f t="shared" si="195"/>
        <v>no</v>
      </c>
      <c r="R426" t="str">
        <f t="shared" si="195"/>
        <v>no</v>
      </c>
      <c r="S426" t="str">
        <f t="shared" si="195"/>
        <v>no</v>
      </c>
      <c r="T426" t="str">
        <f t="shared" si="195"/>
        <v>GAU</v>
      </c>
      <c r="U426" t="str">
        <f t="shared" si="195"/>
        <v>no</v>
      </c>
      <c r="V426" t="str">
        <f t="shared" si="195"/>
        <v>no</v>
      </c>
      <c r="W426" t="str">
        <f t="shared" si="195"/>
        <v>no</v>
      </c>
      <c r="X426" t="str">
        <f t="shared" si="178"/>
        <v>no</v>
      </c>
      <c r="Y426" t="str">
        <f t="shared" si="185"/>
        <v>no</v>
      </c>
      <c r="Z426" t="str">
        <f t="shared" si="185"/>
        <v>no</v>
      </c>
      <c r="AA426" t="str">
        <f t="shared" si="185"/>
        <v>no</v>
      </c>
      <c r="AB426" t="str">
        <f aca="true" t="shared" si="196" ref="AB426:AG426">IF($R88=AB$353,$P88,"no")</f>
        <v>no</v>
      </c>
      <c r="AC426" t="str">
        <f t="shared" si="196"/>
        <v>no</v>
      </c>
      <c r="AD426" t="str">
        <f t="shared" si="196"/>
        <v>no</v>
      </c>
      <c r="AE426" t="str">
        <f t="shared" si="196"/>
        <v>no</v>
      </c>
      <c r="AF426" t="str">
        <f t="shared" si="196"/>
        <v>no</v>
      </c>
      <c r="AG426" t="str">
        <f t="shared" si="196"/>
        <v>no</v>
      </c>
    </row>
    <row r="427" spans="12:33" ht="12.75">
      <c r="L427" t="s">
        <v>97</v>
      </c>
      <c r="M427" t="str">
        <f t="shared" si="168"/>
        <v>no</v>
      </c>
      <c r="N427" t="str">
        <f t="shared" si="168"/>
        <v>no</v>
      </c>
      <c r="O427" t="str">
        <f aca="true" t="shared" si="197" ref="O427:W427">IF($R89=O$353,$P89,"no")</f>
        <v>no</v>
      </c>
      <c r="P427" t="str">
        <f t="shared" si="197"/>
        <v>no</v>
      </c>
      <c r="Q427" t="str">
        <f t="shared" si="197"/>
        <v>no</v>
      </c>
      <c r="R427" t="str">
        <f t="shared" si="197"/>
        <v>no</v>
      </c>
      <c r="S427" t="str">
        <f t="shared" si="197"/>
        <v>no</v>
      </c>
      <c r="T427" t="str">
        <f t="shared" si="197"/>
        <v>no</v>
      </c>
      <c r="U427" t="str">
        <f t="shared" si="197"/>
        <v>no</v>
      </c>
      <c r="V427" t="str">
        <f t="shared" si="197"/>
        <v>no</v>
      </c>
      <c r="W427" t="str">
        <f t="shared" si="197"/>
        <v>no</v>
      </c>
      <c r="X427" t="str">
        <f t="shared" si="178"/>
        <v>no</v>
      </c>
      <c r="Y427" t="str">
        <f t="shared" si="185"/>
        <v>no</v>
      </c>
      <c r="Z427" t="str">
        <f t="shared" si="185"/>
        <v>no</v>
      </c>
      <c r="AA427" t="str">
        <f t="shared" si="185"/>
        <v>no</v>
      </c>
      <c r="AB427" t="str">
        <f aca="true" t="shared" si="198" ref="AB427:AG427">IF($R89=AB$353,$P89,"no")</f>
        <v>no</v>
      </c>
      <c r="AC427" t="str">
        <f t="shared" si="198"/>
        <v>no</v>
      </c>
      <c r="AD427" t="str">
        <f t="shared" si="198"/>
        <v>no</v>
      </c>
      <c r="AE427" t="str">
        <f t="shared" si="198"/>
        <v>no</v>
      </c>
      <c r="AF427" t="str">
        <f t="shared" si="198"/>
        <v>no</v>
      </c>
      <c r="AG427" t="str">
        <f t="shared" si="198"/>
        <v>no</v>
      </c>
    </row>
    <row r="428" spans="12:33" ht="12.75">
      <c r="L428" t="s">
        <v>97</v>
      </c>
      <c r="M428" t="str">
        <f t="shared" si="168"/>
        <v>no</v>
      </c>
      <c r="N428" t="str">
        <f t="shared" si="168"/>
        <v>no</v>
      </c>
      <c r="O428" t="str">
        <f aca="true" t="shared" si="199" ref="O428:W428">IF($R90=O$353,$P90,"no")</f>
        <v>no</v>
      </c>
      <c r="P428" t="str">
        <f t="shared" si="199"/>
        <v>no</v>
      </c>
      <c r="Q428" t="str">
        <f t="shared" si="199"/>
        <v>no</v>
      </c>
      <c r="R428" t="str">
        <f t="shared" si="199"/>
        <v>no</v>
      </c>
      <c r="S428" t="str">
        <f t="shared" si="199"/>
        <v>no</v>
      </c>
      <c r="T428" t="str">
        <f t="shared" si="199"/>
        <v>no</v>
      </c>
      <c r="U428" t="str">
        <f t="shared" si="199"/>
        <v>no</v>
      </c>
      <c r="V428" t="str">
        <f t="shared" si="199"/>
        <v>no</v>
      </c>
      <c r="W428" t="str">
        <f t="shared" si="199"/>
        <v>no</v>
      </c>
      <c r="X428" t="str">
        <f t="shared" si="178"/>
        <v>no</v>
      </c>
      <c r="Y428" t="str">
        <f t="shared" si="185"/>
        <v>no</v>
      </c>
      <c r="Z428" t="str">
        <f t="shared" si="185"/>
        <v>no</v>
      </c>
      <c r="AA428" t="str">
        <f t="shared" si="185"/>
        <v>no</v>
      </c>
      <c r="AB428" t="str">
        <f aca="true" t="shared" si="200" ref="AB428:AG428">IF($R90=AB$353,$P90,"no")</f>
        <v>GCA</v>
      </c>
      <c r="AC428" t="str">
        <f t="shared" si="200"/>
        <v>no</v>
      </c>
      <c r="AD428" t="str">
        <f t="shared" si="200"/>
        <v>no</v>
      </c>
      <c r="AE428" t="str">
        <f t="shared" si="200"/>
        <v>no</v>
      </c>
      <c r="AF428" t="str">
        <f t="shared" si="200"/>
        <v>no</v>
      </c>
      <c r="AG428" t="str">
        <f t="shared" si="200"/>
        <v>no</v>
      </c>
    </row>
    <row r="429" spans="12:33" ht="12.75">
      <c r="L429" t="s">
        <v>97</v>
      </c>
      <c r="M429" t="str">
        <f t="shared" si="168"/>
        <v>no</v>
      </c>
      <c r="N429" t="str">
        <f t="shared" si="168"/>
        <v>no</v>
      </c>
      <c r="O429" t="str">
        <f aca="true" t="shared" si="201" ref="O429:W429">IF($R91=O$353,$P91,"no")</f>
        <v>no</v>
      </c>
      <c r="P429" t="str">
        <f t="shared" si="201"/>
        <v>no</v>
      </c>
      <c r="Q429" t="str">
        <f t="shared" si="201"/>
        <v>no</v>
      </c>
      <c r="R429" t="str">
        <f t="shared" si="201"/>
        <v>no</v>
      </c>
      <c r="S429" t="str">
        <f t="shared" si="201"/>
        <v>no</v>
      </c>
      <c r="T429" t="str">
        <f t="shared" si="201"/>
        <v>no</v>
      </c>
      <c r="U429" t="str">
        <f t="shared" si="201"/>
        <v>no</v>
      </c>
      <c r="V429" t="str">
        <f t="shared" si="201"/>
        <v>no</v>
      </c>
      <c r="W429" t="str">
        <f t="shared" si="201"/>
        <v>no</v>
      </c>
      <c r="X429" t="str">
        <f t="shared" si="178"/>
        <v>no</v>
      </c>
      <c r="Y429" t="str">
        <f t="shared" si="185"/>
        <v>no</v>
      </c>
      <c r="Z429" t="str">
        <f t="shared" si="185"/>
        <v>no</v>
      </c>
      <c r="AA429" t="str">
        <f t="shared" si="185"/>
        <v>no</v>
      </c>
      <c r="AB429" t="str">
        <f aca="true" t="shared" si="202" ref="AB429:AG429">IF($R91=AB$353,$P91,"no")</f>
        <v>no</v>
      </c>
      <c r="AC429" t="str">
        <f t="shared" si="202"/>
        <v>no</v>
      </c>
      <c r="AD429" t="str">
        <f t="shared" si="202"/>
        <v>no</v>
      </c>
      <c r="AE429" t="str">
        <f t="shared" si="202"/>
        <v>no</v>
      </c>
      <c r="AF429" t="str">
        <f t="shared" si="202"/>
        <v>no</v>
      </c>
      <c r="AG429" t="str">
        <f t="shared" si="202"/>
        <v>no</v>
      </c>
    </row>
    <row r="430" spans="12:33" ht="12.75">
      <c r="L430" t="s">
        <v>97</v>
      </c>
      <c r="M430" t="str">
        <f t="shared" si="168"/>
        <v>no</v>
      </c>
      <c r="N430" t="str">
        <f t="shared" si="168"/>
        <v>no</v>
      </c>
      <c r="O430" t="str">
        <f aca="true" t="shared" si="203" ref="O430:W430">IF($R92=O$353,$P92,"no")</f>
        <v>no</v>
      </c>
      <c r="P430" t="str">
        <f t="shared" si="203"/>
        <v>no</v>
      </c>
      <c r="Q430" t="str">
        <f t="shared" si="203"/>
        <v>no</v>
      </c>
      <c r="R430" t="str">
        <f t="shared" si="203"/>
        <v>no</v>
      </c>
      <c r="S430" t="str">
        <f t="shared" si="203"/>
        <v>no</v>
      </c>
      <c r="T430" t="str">
        <f t="shared" si="203"/>
        <v>no</v>
      </c>
      <c r="U430" t="str">
        <f t="shared" si="203"/>
        <v>no</v>
      </c>
      <c r="V430" t="str">
        <f t="shared" si="203"/>
        <v>no</v>
      </c>
      <c r="W430" t="str">
        <f t="shared" si="203"/>
        <v>GCC</v>
      </c>
      <c r="X430" t="str">
        <f t="shared" si="178"/>
        <v>no</v>
      </c>
      <c r="Y430" t="str">
        <f t="shared" si="185"/>
        <v>no</v>
      </c>
      <c r="Z430" t="str">
        <f t="shared" si="185"/>
        <v>no</v>
      </c>
      <c r="AA430" t="str">
        <f t="shared" si="185"/>
        <v>no</v>
      </c>
      <c r="AB430" t="str">
        <f aca="true" t="shared" si="204" ref="AB430:AG430">IF($R92=AB$353,$P92,"no")</f>
        <v>no</v>
      </c>
      <c r="AC430" t="str">
        <f t="shared" si="204"/>
        <v>no</v>
      </c>
      <c r="AD430" t="str">
        <f t="shared" si="204"/>
        <v>no</v>
      </c>
      <c r="AE430" t="str">
        <f t="shared" si="204"/>
        <v>no</v>
      </c>
      <c r="AF430" t="str">
        <f t="shared" si="204"/>
        <v>no</v>
      </c>
      <c r="AG430" t="str">
        <f t="shared" si="204"/>
        <v>no</v>
      </c>
    </row>
    <row r="431" spans="12:33" ht="12.75">
      <c r="L431" t="s">
        <v>97</v>
      </c>
      <c r="M431" t="str">
        <f t="shared" si="168"/>
        <v>no</v>
      </c>
      <c r="N431" t="str">
        <f t="shared" si="168"/>
        <v>no</v>
      </c>
      <c r="O431" t="str">
        <f aca="true" t="shared" si="205" ref="O431:W431">IF($R93=O$353,$P93,"no")</f>
        <v>no</v>
      </c>
      <c r="P431" t="str">
        <f t="shared" si="205"/>
        <v>no</v>
      </c>
      <c r="Q431" t="str">
        <f t="shared" si="205"/>
        <v>no</v>
      </c>
      <c r="R431" t="str">
        <f t="shared" si="205"/>
        <v>no</v>
      </c>
      <c r="S431" t="str">
        <f t="shared" si="205"/>
        <v>no</v>
      </c>
      <c r="T431" t="str">
        <f t="shared" si="205"/>
        <v>no</v>
      </c>
      <c r="U431" t="str">
        <f t="shared" si="205"/>
        <v>no</v>
      </c>
      <c r="V431" t="str">
        <f t="shared" si="205"/>
        <v>no</v>
      </c>
      <c r="W431" t="str">
        <f t="shared" si="205"/>
        <v>no</v>
      </c>
      <c r="X431" t="str">
        <f t="shared" si="178"/>
        <v>no</v>
      </c>
      <c r="Y431" t="str">
        <f t="shared" si="185"/>
        <v>no</v>
      </c>
      <c r="Z431" t="str">
        <f t="shared" si="185"/>
        <v>no</v>
      </c>
      <c r="AA431" t="str">
        <f t="shared" si="185"/>
        <v>no</v>
      </c>
      <c r="AB431" t="str">
        <f aca="true" t="shared" si="206" ref="AB431:AG431">IF($R93=AB$353,$P93,"no")</f>
        <v>no</v>
      </c>
      <c r="AC431" t="str">
        <f t="shared" si="206"/>
        <v>no</v>
      </c>
      <c r="AD431" t="str">
        <f t="shared" si="206"/>
        <v>no</v>
      </c>
      <c r="AE431" t="str">
        <f t="shared" si="206"/>
        <v>no</v>
      </c>
      <c r="AF431" t="str">
        <f t="shared" si="206"/>
        <v>no</v>
      </c>
      <c r="AG431" t="str">
        <f t="shared" si="206"/>
        <v>no</v>
      </c>
    </row>
    <row r="432" spans="12:33" ht="12.75">
      <c r="L432" t="s">
        <v>97</v>
      </c>
      <c r="M432" t="str">
        <f t="shared" si="168"/>
        <v>no</v>
      </c>
      <c r="N432" t="str">
        <f t="shared" si="168"/>
        <v>no</v>
      </c>
      <c r="O432" t="str">
        <f aca="true" t="shared" si="207" ref="O432:W432">IF($R94=O$353,$P94,"no")</f>
        <v>no</v>
      </c>
      <c r="P432" t="str">
        <f t="shared" si="207"/>
        <v>no</v>
      </c>
      <c r="Q432" t="str">
        <f t="shared" si="207"/>
        <v>no</v>
      </c>
      <c r="R432" t="str">
        <f t="shared" si="207"/>
        <v>no</v>
      </c>
      <c r="S432" t="str">
        <f t="shared" si="207"/>
        <v>no</v>
      </c>
      <c r="T432" t="str">
        <f t="shared" si="207"/>
        <v>no</v>
      </c>
      <c r="U432" t="str">
        <f t="shared" si="207"/>
        <v>no</v>
      </c>
      <c r="V432" t="str">
        <f t="shared" si="207"/>
        <v>GCG</v>
      </c>
      <c r="W432" t="str">
        <f t="shared" si="207"/>
        <v>no</v>
      </c>
      <c r="X432" t="str">
        <f t="shared" si="178"/>
        <v>no</v>
      </c>
      <c r="Y432" t="str">
        <f t="shared" si="185"/>
        <v>no</v>
      </c>
      <c r="Z432" t="str">
        <f t="shared" si="185"/>
        <v>no</v>
      </c>
      <c r="AA432" t="str">
        <f t="shared" si="185"/>
        <v>no</v>
      </c>
      <c r="AB432" t="str">
        <f aca="true" t="shared" si="208" ref="AB432:AG432">IF($R94=AB$353,$P94,"no")</f>
        <v>no</v>
      </c>
      <c r="AC432" t="str">
        <f t="shared" si="208"/>
        <v>no</v>
      </c>
      <c r="AD432" t="str">
        <f t="shared" si="208"/>
        <v>no</v>
      </c>
      <c r="AE432" t="str">
        <f t="shared" si="208"/>
        <v>no</v>
      </c>
      <c r="AF432" t="str">
        <f t="shared" si="208"/>
        <v>no</v>
      </c>
      <c r="AG432" t="str">
        <f t="shared" si="208"/>
        <v>no</v>
      </c>
    </row>
    <row r="433" spans="12:33" ht="12.75">
      <c r="L433" t="s">
        <v>97</v>
      </c>
      <c r="M433" t="str">
        <f t="shared" si="168"/>
        <v>no</v>
      </c>
      <c r="N433" t="str">
        <f t="shared" si="168"/>
        <v>no</v>
      </c>
      <c r="O433" t="str">
        <f aca="true" t="shared" si="209" ref="O433:W433">IF($R95=O$353,$P95,"no")</f>
        <v>no</v>
      </c>
      <c r="P433" t="str">
        <f t="shared" si="209"/>
        <v>no</v>
      </c>
      <c r="Q433" t="str">
        <f t="shared" si="209"/>
        <v>no</v>
      </c>
      <c r="R433" t="str">
        <f t="shared" si="209"/>
        <v>no</v>
      </c>
      <c r="S433" t="str">
        <f t="shared" si="209"/>
        <v>no</v>
      </c>
      <c r="T433" t="str">
        <f t="shared" si="209"/>
        <v>no</v>
      </c>
      <c r="U433" t="str">
        <f t="shared" si="209"/>
        <v>no</v>
      </c>
      <c r="V433" t="str">
        <f t="shared" si="209"/>
        <v>no</v>
      </c>
      <c r="W433" t="str">
        <f t="shared" si="209"/>
        <v>no</v>
      </c>
      <c r="X433" t="str">
        <f t="shared" si="178"/>
        <v>no</v>
      </c>
      <c r="Y433" t="str">
        <f t="shared" si="185"/>
        <v>no</v>
      </c>
      <c r="Z433" t="str">
        <f t="shared" si="185"/>
        <v>no</v>
      </c>
      <c r="AA433" t="str">
        <f t="shared" si="185"/>
        <v>no</v>
      </c>
      <c r="AB433" t="str">
        <f aca="true" t="shared" si="210" ref="AB433:AG433">IF($R95=AB$353,$P95,"no")</f>
        <v>no</v>
      </c>
      <c r="AC433" t="str">
        <f t="shared" si="210"/>
        <v>no</v>
      </c>
      <c r="AD433" t="str">
        <f t="shared" si="210"/>
        <v>no</v>
      </c>
      <c r="AE433" t="str">
        <f t="shared" si="210"/>
        <v>no</v>
      </c>
      <c r="AF433" t="str">
        <f t="shared" si="210"/>
        <v>no</v>
      </c>
      <c r="AG433" t="str">
        <f t="shared" si="210"/>
        <v>no</v>
      </c>
    </row>
    <row r="434" spans="12:33" ht="12.75">
      <c r="L434" t="s">
        <v>97</v>
      </c>
      <c r="M434" t="str">
        <f aca="true" t="shared" si="211" ref="M434:N453">IF($R96=M$353,$P96,"no")</f>
        <v>no</v>
      </c>
      <c r="N434" t="str">
        <f t="shared" si="211"/>
        <v>no</v>
      </c>
      <c r="O434" t="str">
        <f aca="true" t="shared" si="212" ref="O434:V443">IF($R96=O$353,$P96,"no")</f>
        <v>no</v>
      </c>
      <c r="P434" t="str">
        <f t="shared" si="212"/>
        <v>no</v>
      </c>
      <c r="Q434" t="str">
        <f t="shared" si="212"/>
        <v>GCU</v>
      </c>
      <c r="R434" t="str">
        <f t="shared" si="212"/>
        <v>no</v>
      </c>
      <c r="S434" t="str">
        <f t="shared" si="212"/>
        <v>no</v>
      </c>
      <c r="T434" t="str">
        <f t="shared" si="212"/>
        <v>no</v>
      </c>
      <c r="U434" t="str">
        <f t="shared" si="212"/>
        <v>no</v>
      </c>
      <c r="V434" t="str">
        <f t="shared" si="212"/>
        <v>no</v>
      </c>
      <c r="W434" t="str">
        <f aca="true" t="shared" si="213" ref="W434:AG434">IF($R96=W$353,$P96,"no")</f>
        <v>no</v>
      </c>
      <c r="X434" t="str">
        <f t="shared" si="213"/>
        <v>no</v>
      </c>
      <c r="Y434" t="str">
        <f t="shared" si="213"/>
        <v>no</v>
      </c>
      <c r="Z434" t="str">
        <f t="shared" si="213"/>
        <v>no</v>
      </c>
      <c r="AA434" t="str">
        <f t="shared" si="213"/>
        <v>no</v>
      </c>
      <c r="AB434" t="str">
        <f t="shared" si="213"/>
        <v>no</v>
      </c>
      <c r="AC434" t="str">
        <f t="shared" si="213"/>
        <v>no</v>
      </c>
      <c r="AD434" t="str">
        <f t="shared" si="213"/>
        <v>no</v>
      </c>
      <c r="AE434" t="str">
        <f t="shared" si="213"/>
        <v>no</v>
      </c>
      <c r="AF434" t="str">
        <f t="shared" si="213"/>
        <v>no</v>
      </c>
      <c r="AG434" t="str">
        <f t="shared" si="213"/>
        <v>no</v>
      </c>
    </row>
    <row r="435" spans="12:33" ht="12.75">
      <c r="L435" t="s">
        <v>97</v>
      </c>
      <c r="M435" t="str">
        <f t="shared" si="211"/>
        <v>no</v>
      </c>
      <c r="N435" t="str">
        <f t="shared" si="211"/>
        <v>no</v>
      </c>
      <c r="O435" t="str">
        <f t="shared" si="212"/>
        <v>no</v>
      </c>
      <c r="P435" t="str">
        <f t="shared" si="212"/>
        <v>no</v>
      </c>
      <c r="Q435" t="str">
        <f t="shared" si="212"/>
        <v>no</v>
      </c>
      <c r="R435" t="str">
        <f t="shared" si="212"/>
        <v>no</v>
      </c>
      <c r="S435" t="str">
        <f t="shared" si="212"/>
        <v>no</v>
      </c>
      <c r="T435" t="str">
        <f t="shared" si="212"/>
        <v>no</v>
      </c>
      <c r="U435" t="str">
        <f t="shared" si="212"/>
        <v>no</v>
      </c>
      <c r="V435" t="str">
        <f t="shared" si="212"/>
        <v>no</v>
      </c>
      <c r="W435" t="str">
        <f aca="true" t="shared" si="214" ref="W435:AG435">IF($R97=W$353,$P97,"no")</f>
        <v>no</v>
      </c>
      <c r="X435" t="str">
        <f t="shared" si="214"/>
        <v>no</v>
      </c>
      <c r="Y435" t="str">
        <f t="shared" si="214"/>
        <v>no</v>
      </c>
      <c r="Z435" t="str">
        <f t="shared" si="214"/>
        <v>no</v>
      </c>
      <c r="AA435" t="str">
        <f t="shared" si="214"/>
        <v>no</v>
      </c>
      <c r="AB435" t="str">
        <f t="shared" si="214"/>
        <v>no</v>
      </c>
      <c r="AC435" t="str">
        <f t="shared" si="214"/>
        <v>no</v>
      </c>
      <c r="AD435" t="str">
        <f t="shared" si="214"/>
        <v>no</v>
      </c>
      <c r="AE435" t="str">
        <f t="shared" si="214"/>
        <v>no</v>
      </c>
      <c r="AF435" t="str">
        <f t="shared" si="214"/>
        <v>no</v>
      </c>
      <c r="AG435" t="str">
        <f t="shared" si="214"/>
        <v>no</v>
      </c>
    </row>
    <row r="436" spans="12:33" ht="12.75">
      <c r="L436" t="s">
        <v>97</v>
      </c>
      <c r="M436" t="str">
        <f t="shared" si="211"/>
        <v>no</v>
      </c>
      <c r="N436" t="str">
        <f t="shared" si="211"/>
        <v>no</v>
      </c>
      <c r="O436" t="str">
        <f t="shared" si="212"/>
        <v>no</v>
      </c>
      <c r="P436" t="str">
        <f t="shared" si="212"/>
        <v>no</v>
      </c>
      <c r="Q436" t="str">
        <f t="shared" si="212"/>
        <v>no</v>
      </c>
      <c r="R436" t="str">
        <f t="shared" si="212"/>
        <v>no</v>
      </c>
      <c r="S436" t="str">
        <f t="shared" si="212"/>
        <v>no</v>
      </c>
      <c r="T436" t="str">
        <f t="shared" si="212"/>
        <v>no</v>
      </c>
      <c r="U436" t="str">
        <f t="shared" si="212"/>
        <v>no</v>
      </c>
      <c r="V436" t="str">
        <f t="shared" si="212"/>
        <v>no</v>
      </c>
      <c r="W436" t="str">
        <f aca="true" t="shared" si="215" ref="W436:AG436">IF($R98=W$353,$P98,"no")</f>
        <v>no</v>
      </c>
      <c r="X436" t="str">
        <f t="shared" si="215"/>
        <v>no</v>
      </c>
      <c r="Y436" t="str">
        <f t="shared" si="215"/>
        <v>no</v>
      </c>
      <c r="Z436" t="str">
        <f t="shared" si="215"/>
        <v>no</v>
      </c>
      <c r="AA436" t="str">
        <f t="shared" si="215"/>
        <v>GGA</v>
      </c>
      <c r="AB436" t="str">
        <f t="shared" si="215"/>
        <v>no</v>
      </c>
      <c r="AC436" t="str">
        <f t="shared" si="215"/>
        <v>no</v>
      </c>
      <c r="AD436" t="str">
        <f t="shared" si="215"/>
        <v>no</v>
      </c>
      <c r="AE436" t="str">
        <f t="shared" si="215"/>
        <v>no</v>
      </c>
      <c r="AF436" t="str">
        <f t="shared" si="215"/>
        <v>no</v>
      </c>
      <c r="AG436" t="str">
        <f t="shared" si="215"/>
        <v>no</v>
      </c>
    </row>
    <row r="437" spans="12:33" ht="12.75">
      <c r="L437" t="s">
        <v>97</v>
      </c>
      <c r="M437" t="str">
        <f t="shared" si="211"/>
        <v>no</v>
      </c>
      <c r="N437" t="str">
        <f t="shared" si="211"/>
        <v>no</v>
      </c>
      <c r="O437" t="str">
        <f t="shared" si="212"/>
        <v>no</v>
      </c>
      <c r="P437" t="str">
        <f t="shared" si="212"/>
        <v>no</v>
      </c>
      <c r="Q437" t="str">
        <f t="shared" si="212"/>
        <v>no</v>
      </c>
      <c r="R437" t="str">
        <f t="shared" si="212"/>
        <v>no</v>
      </c>
      <c r="S437" t="str">
        <f t="shared" si="212"/>
        <v>no</v>
      </c>
      <c r="T437" t="str">
        <f t="shared" si="212"/>
        <v>no</v>
      </c>
      <c r="U437" t="str">
        <f t="shared" si="212"/>
        <v>no</v>
      </c>
      <c r="V437" t="str">
        <f t="shared" si="212"/>
        <v>no</v>
      </c>
      <c r="W437" t="str">
        <f aca="true" t="shared" si="216" ref="W437:AG437">IF($R99=W$353,$P99,"no")</f>
        <v>no</v>
      </c>
      <c r="X437" t="str">
        <f t="shared" si="216"/>
        <v>no</v>
      </c>
      <c r="Y437" t="str">
        <f t="shared" si="216"/>
        <v>no</v>
      </c>
      <c r="Z437" t="str">
        <f t="shared" si="216"/>
        <v>no</v>
      </c>
      <c r="AA437" t="str">
        <f t="shared" si="216"/>
        <v>no</v>
      </c>
      <c r="AB437" t="str">
        <f t="shared" si="216"/>
        <v>no</v>
      </c>
      <c r="AC437" t="str">
        <f t="shared" si="216"/>
        <v>no</v>
      </c>
      <c r="AD437" t="str">
        <f t="shared" si="216"/>
        <v>no</v>
      </c>
      <c r="AE437" t="str">
        <f t="shared" si="216"/>
        <v>no</v>
      </c>
      <c r="AF437" t="str">
        <f t="shared" si="216"/>
        <v>no</v>
      </c>
      <c r="AG437" t="str">
        <f t="shared" si="216"/>
        <v>no</v>
      </c>
    </row>
    <row r="438" spans="12:33" ht="12.75">
      <c r="L438" t="s">
        <v>97</v>
      </c>
      <c r="M438" t="str">
        <f t="shared" si="211"/>
        <v>no</v>
      </c>
      <c r="N438" t="str">
        <f t="shared" si="211"/>
        <v>no</v>
      </c>
      <c r="O438" t="str">
        <f t="shared" si="212"/>
        <v>no</v>
      </c>
      <c r="P438" t="str">
        <f t="shared" si="212"/>
        <v>no</v>
      </c>
      <c r="Q438" t="str">
        <f t="shared" si="212"/>
        <v>no</v>
      </c>
      <c r="R438" t="str">
        <f t="shared" si="212"/>
        <v>no</v>
      </c>
      <c r="S438" t="str">
        <f t="shared" si="212"/>
        <v>no</v>
      </c>
      <c r="T438" t="str">
        <f t="shared" si="212"/>
        <v>no</v>
      </c>
      <c r="U438" t="str">
        <f t="shared" si="212"/>
        <v>no</v>
      </c>
      <c r="V438" t="str">
        <f t="shared" si="212"/>
        <v>GGC</v>
      </c>
      <c r="W438" t="str">
        <f aca="true" t="shared" si="217" ref="W438:AG438">IF($R100=W$353,$P100,"no")</f>
        <v>no</v>
      </c>
      <c r="X438" t="str">
        <f t="shared" si="217"/>
        <v>no</v>
      </c>
      <c r="Y438" t="str">
        <f t="shared" si="217"/>
        <v>no</v>
      </c>
      <c r="Z438" t="str">
        <f t="shared" si="217"/>
        <v>no</v>
      </c>
      <c r="AA438" t="str">
        <f t="shared" si="217"/>
        <v>no</v>
      </c>
      <c r="AB438" t="str">
        <f t="shared" si="217"/>
        <v>no</v>
      </c>
      <c r="AC438" t="str">
        <f t="shared" si="217"/>
        <v>no</v>
      </c>
      <c r="AD438" t="str">
        <f t="shared" si="217"/>
        <v>no</v>
      </c>
      <c r="AE438" t="str">
        <f t="shared" si="217"/>
        <v>no</v>
      </c>
      <c r="AF438" t="str">
        <f t="shared" si="217"/>
        <v>no</v>
      </c>
      <c r="AG438" t="str">
        <f t="shared" si="217"/>
        <v>no</v>
      </c>
    </row>
    <row r="439" spans="12:33" ht="12.75">
      <c r="L439" t="s">
        <v>97</v>
      </c>
      <c r="M439" t="str">
        <f t="shared" si="211"/>
        <v>no</v>
      </c>
      <c r="N439" t="str">
        <f t="shared" si="211"/>
        <v>no</v>
      </c>
      <c r="O439" t="str">
        <f t="shared" si="212"/>
        <v>no</v>
      </c>
      <c r="P439" t="str">
        <f t="shared" si="212"/>
        <v>no</v>
      </c>
      <c r="Q439" t="str">
        <f t="shared" si="212"/>
        <v>no</v>
      </c>
      <c r="R439" t="str">
        <f t="shared" si="212"/>
        <v>no</v>
      </c>
      <c r="S439" t="str">
        <f t="shared" si="212"/>
        <v>no</v>
      </c>
      <c r="T439" t="str">
        <f t="shared" si="212"/>
        <v>no</v>
      </c>
      <c r="U439" t="str">
        <f t="shared" si="212"/>
        <v>no</v>
      </c>
      <c r="V439" t="str">
        <f t="shared" si="212"/>
        <v>no</v>
      </c>
      <c r="W439" t="str">
        <f aca="true" t="shared" si="218" ref="W439:AG439">IF($R101=W$353,$P101,"no")</f>
        <v>no</v>
      </c>
      <c r="X439" t="str">
        <f t="shared" si="218"/>
        <v>no</v>
      </c>
      <c r="Y439" t="str">
        <f t="shared" si="218"/>
        <v>no</v>
      </c>
      <c r="Z439" t="str">
        <f t="shared" si="218"/>
        <v>no</v>
      </c>
      <c r="AA439" t="str">
        <f t="shared" si="218"/>
        <v>no</v>
      </c>
      <c r="AB439" t="str">
        <f t="shared" si="218"/>
        <v>no</v>
      </c>
      <c r="AC439" t="str">
        <f t="shared" si="218"/>
        <v>no</v>
      </c>
      <c r="AD439" t="str">
        <f t="shared" si="218"/>
        <v>no</v>
      </c>
      <c r="AE439" t="str">
        <f t="shared" si="218"/>
        <v>no</v>
      </c>
      <c r="AF439" t="str">
        <f t="shared" si="218"/>
        <v>no</v>
      </c>
      <c r="AG439" t="str">
        <f t="shared" si="218"/>
        <v>no</v>
      </c>
    </row>
    <row r="440" spans="12:33" ht="12.75">
      <c r="L440" t="s">
        <v>97</v>
      </c>
      <c r="M440" t="str">
        <f t="shared" si="211"/>
        <v>no</v>
      </c>
      <c r="N440" t="str">
        <f t="shared" si="211"/>
        <v>no</v>
      </c>
      <c r="O440" t="str">
        <f t="shared" si="212"/>
        <v>no</v>
      </c>
      <c r="P440" t="str">
        <f t="shared" si="212"/>
        <v>no</v>
      </c>
      <c r="Q440" t="str">
        <f t="shared" si="212"/>
        <v>no</v>
      </c>
      <c r="R440" t="str">
        <f t="shared" si="212"/>
        <v>no</v>
      </c>
      <c r="S440" t="str">
        <f t="shared" si="212"/>
        <v>no</v>
      </c>
      <c r="T440" t="str">
        <f t="shared" si="212"/>
        <v>no</v>
      </c>
      <c r="U440" t="str">
        <f t="shared" si="212"/>
        <v>GGG</v>
      </c>
      <c r="V440" t="str">
        <f t="shared" si="212"/>
        <v>no</v>
      </c>
      <c r="W440" t="str">
        <f aca="true" t="shared" si="219" ref="W440:AG440">IF($R102=W$353,$P102,"no")</f>
        <v>no</v>
      </c>
      <c r="X440" t="str">
        <f t="shared" si="219"/>
        <v>no</v>
      </c>
      <c r="Y440" t="str">
        <f t="shared" si="219"/>
        <v>no</v>
      </c>
      <c r="Z440" t="str">
        <f t="shared" si="219"/>
        <v>no</v>
      </c>
      <c r="AA440" t="str">
        <f t="shared" si="219"/>
        <v>no</v>
      </c>
      <c r="AB440" t="str">
        <f t="shared" si="219"/>
        <v>no</v>
      </c>
      <c r="AC440" t="str">
        <f t="shared" si="219"/>
        <v>no</v>
      </c>
      <c r="AD440" t="str">
        <f t="shared" si="219"/>
        <v>no</v>
      </c>
      <c r="AE440" t="str">
        <f t="shared" si="219"/>
        <v>no</v>
      </c>
      <c r="AF440" t="str">
        <f t="shared" si="219"/>
        <v>no</v>
      </c>
      <c r="AG440" t="str">
        <f t="shared" si="219"/>
        <v>no</v>
      </c>
    </row>
    <row r="441" spans="12:33" ht="12.75">
      <c r="L441" t="s">
        <v>97</v>
      </c>
      <c r="M441" t="str">
        <f t="shared" si="211"/>
        <v>no</v>
      </c>
      <c r="N441" t="str">
        <f t="shared" si="211"/>
        <v>no</v>
      </c>
      <c r="O441" t="str">
        <f t="shared" si="212"/>
        <v>no</v>
      </c>
      <c r="P441" t="str">
        <f t="shared" si="212"/>
        <v>no</v>
      </c>
      <c r="Q441" t="str">
        <f t="shared" si="212"/>
        <v>no</v>
      </c>
      <c r="R441" t="str">
        <f t="shared" si="212"/>
        <v>no</v>
      </c>
      <c r="S441" t="str">
        <f t="shared" si="212"/>
        <v>no</v>
      </c>
      <c r="T441" t="str">
        <f t="shared" si="212"/>
        <v>no</v>
      </c>
      <c r="U441" t="str">
        <f t="shared" si="212"/>
        <v>no</v>
      </c>
      <c r="V441" t="str">
        <f t="shared" si="212"/>
        <v>no</v>
      </c>
      <c r="W441" t="str">
        <f aca="true" t="shared" si="220" ref="W441:AG441">IF($R103=W$353,$P103,"no")</f>
        <v>no</v>
      </c>
      <c r="X441" t="str">
        <f t="shared" si="220"/>
        <v>no</v>
      </c>
      <c r="Y441" t="str">
        <f t="shared" si="220"/>
        <v>no</v>
      </c>
      <c r="Z441" t="str">
        <f t="shared" si="220"/>
        <v>no</v>
      </c>
      <c r="AA441" t="str">
        <f t="shared" si="220"/>
        <v>no</v>
      </c>
      <c r="AB441" t="str">
        <f t="shared" si="220"/>
        <v>no</v>
      </c>
      <c r="AC441" t="str">
        <f t="shared" si="220"/>
        <v>no</v>
      </c>
      <c r="AD441" t="str">
        <f t="shared" si="220"/>
        <v>no</v>
      </c>
      <c r="AE441" t="str">
        <f t="shared" si="220"/>
        <v>no</v>
      </c>
      <c r="AF441" t="str">
        <f t="shared" si="220"/>
        <v>no</v>
      </c>
      <c r="AG441" t="str">
        <f t="shared" si="220"/>
        <v>no</v>
      </c>
    </row>
    <row r="442" spans="12:33" ht="12.75">
      <c r="L442" t="s">
        <v>97</v>
      </c>
      <c r="M442" t="str">
        <f t="shared" si="211"/>
        <v>no</v>
      </c>
      <c r="N442" t="str">
        <f t="shared" si="211"/>
        <v>no</v>
      </c>
      <c r="O442" t="str">
        <f t="shared" si="212"/>
        <v>no</v>
      </c>
      <c r="P442" t="str">
        <f t="shared" si="212"/>
        <v>GGU</v>
      </c>
      <c r="Q442" t="str">
        <f t="shared" si="212"/>
        <v>no</v>
      </c>
      <c r="R442" t="str">
        <f t="shared" si="212"/>
        <v>no</v>
      </c>
      <c r="S442" t="str">
        <f t="shared" si="212"/>
        <v>no</v>
      </c>
      <c r="T442" t="str">
        <f t="shared" si="212"/>
        <v>no</v>
      </c>
      <c r="U442" t="str">
        <f t="shared" si="212"/>
        <v>no</v>
      </c>
      <c r="V442" t="str">
        <f t="shared" si="212"/>
        <v>no</v>
      </c>
      <c r="W442" t="str">
        <f aca="true" t="shared" si="221" ref="W442:AG442">IF($R104=W$353,$P104,"no")</f>
        <v>no</v>
      </c>
      <c r="X442" t="str">
        <f t="shared" si="221"/>
        <v>no</v>
      </c>
      <c r="Y442" t="str">
        <f t="shared" si="221"/>
        <v>no</v>
      </c>
      <c r="Z442" t="str">
        <f t="shared" si="221"/>
        <v>no</v>
      </c>
      <c r="AA442" t="str">
        <f t="shared" si="221"/>
        <v>no</v>
      </c>
      <c r="AB442" t="str">
        <f t="shared" si="221"/>
        <v>no</v>
      </c>
      <c r="AC442" t="str">
        <f t="shared" si="221"/>
        <v>no</v>
      </c>
      <c r="AD442" t="str">
        <f t="shared" si="221"/>
        <v>no</v>
      </c>
      <c r="AE442" t="str">
        <f t="shared" si="221"/>
        <v>no</v>
      </c>
      <c r="AF442" t="str">
        <f t="shared" si="221"/>
        <v>no</v>
      </c>
      <c r="AG442" t="str">
        <f t="shared" si="221"/>
        <v>no</v>
      </c>
    </row>
    <row r="443" spans="12:33" ht="12.75">
      <c r="L443" t="s">
        <v>97</v>
      </c>
      <c r="M443" t="str">
        <f t="shared" si="211"/>
        <v>no</v>
      </c>
      <c r="N443" t="str">
        <f t="shared" si="211"/>
        <v>no</v>
      </c>
      <c r="O443" t="str">
        <f t="shared" si="212"/>
        <v>no</v>
      </c>
      <c r="P443" t="str">
        <f t="shared" si="212"/>
        <v>no</v>
      </c>
      <c r="Q443" t="str">
        <f t="shared" si="212"/>
        <v>no</v>
      </c>
      <c r="R443" t="str">
        <f t="shared" si="212"/>
        <v>no</v>
      </c>
      <c r="S443" t="str">
        <f t="shared" si="212"/>
        <v>no</v>
      </c>
      <c r="T443" t="str">
        <f t="shared" si="212"/>
        <v>no</v>
      </c>
      <c r="U443" t="str">
        <f t="shared" si="212"/>
        <v>no</v>
      </c>
      <c r="V443" t="str">
        <f t="shared" si="212"/>
        <v>no</v>
      </c>
      <c r="W443" t="str">
        <f aca="true" t="shared" si="222" ref="W443:AG443">IF($R105=W$353,$P105,"no")</f>
        <v>no</v>
      </c>
      <c r="X443" t="str">
        <f t="shared" si="222"/>
        <v>no</v>
      </c>
      <c r="Y443" t="str">
        <f t="shared" si="222"/>
        <v>no</v>
      </c>
      <c r="Z443" t="str">
        <f t="shared" si="222"/>
        <v>no</v>
      </c>
      <c r="AA443" t="str">
        <f t="shared" si="222"/>
        <v>no</v>
      </c>
      <c r="AB443" t="str">
        <f t="shared" si="222"/>
        <v>no</v>
      </c>
      <c r="AC443" t="str">
        <f t="shared" si="222"/>
        <v>no</v>
      </c>
      <c r="AD443" t="str">
        <f t="shared" si="222"/>
        <v>no</v>
      </c>
      <c r="AE443" t="str">
        <f t="shared" si="222"/>
        <v>no</v>
      </c>
      <c r="AF443" t="str">
        <f t="shared" si="222"/>
        <v>no</v>
      </c>
      <c r="AG443" t="str">
        <f t="shared" si="222"/>
        <v>no</v>
      </c>
    </row>
    <row r="444" spans="12:33" ht="12.75">
      <c r="L444" t="s">
        <v>97</v>
      </c>
      <c r="M444" t="str">
        <f t="shared" si="211"/>
        <v>no</v>
      </c>
      <c r="N444" t="str">
        <f t="shared" si="211"/>
        <v>no</v>
      </c>
      <c r="O444" t="str">
        <f aca="true" t="shared" si="223" ref="O444:V453">IF($R106=O$353,$P106,"no")</f>
        <v>no</v>
      </c>
      <c r="P444" t="str">
        <f t="shared" si="223"/>
        <v>no</v>
      </c>
      <c r="Q444" t="str">
        <f t="shared" si="223"/>
        <v>no</v>
      </c>
      <c r="R444" t="str">
        <f t="shared" si="223"/>
        <v>no</v>
      </c>
      <c r="S444" t="str">
        <f t="shared" si="223"/>
        <v>no</v>
      </c>
      <c r="T444" t="str">
        <f t="shared" si="223"/>
        <v>no</v>
      </c>
      <c r="U444" t="str">
        <f t="shared" si="223"/>
        <v>no</v>
      </c>
      <c r="V444" t="str">
        <f t="shared" si="223"/>
        <v>no</v>
      </c>
      <c r="W444" t="str">
        <f aca="true" t="shared" si="224" ref="W444:AG444">IF($R106=W$353,$P106,"no")</f>
        <v>no</v>
      </c>
      <c r="X444" t="str">
        <f t="shared" si="224"/>
        <v>GUA</v>
      </c>
      <c r="Y444" t="str">
        <f t="shared" si="224"/>
        <v>no</v>
      </c>
      <c r="Z444" t="str">
        <f t="shared" si="224"/>
        <v>no</v>
      </c>
      <c r="AA444" t="str">
        <f t="shared" si="224"/>
        <v>no</v>
      </c>
      <c r="AB444" t="str">
        <f t="shared" si="224"/>
        <v>no</v>
      </c>
      <c r="AC444" t="str">
        <f t="shared" si="224"/>
        <v>no</v>
      </c>
      <c r="AD444" t="str">
        <f t="shared" si="224"/>
        <v>no</v>
      </c>
      <c r="AE444" t="str">
        <f t="shared" si="224"/>
        <v>no</v>
      </c>
      <c r="AF444" t="str">
        <f t="shared" si="224"/>
        <v>no</v>
      </c>
      <c r="AG444" t="str">
        <f t="shared" si="224"/>
        <v>no</v>
      </c>
    </row>
    <row r="445" spans="12:33" ht="12.75">
      <c r="L445" t="s">
        <v>97</v>
      </c>
      <c r="M445" t="str">
        <f t="shared" si="211"/>
        <v>no</v>
      </c>
      <c r="N445" t="str">
        <f t="shared" si="211"/>
        <v>no</v>
      </c>
      <c r="O445" t="str">
        <f t="shared" si="223"/>
        <v>no</v>
      </c>
      <c r="P445" t="str">
        <f t="shared" si="223"/>
        <v>no</v>
      </c>
      <c r="Q445" t="str">
        <f t="shared" si="223"/>
        <v>no</v>
      </c>
      <c r="R445" t="str">
        <f t="shared" si="223"/>
        <v>no</v>
      </c>
      <c r="S445" t="str">
        <f t="shared" si="223"/>
        <v>no</v>
      </c>
      <c r="T445" t="str">
        <f t="shared" si="223"/>
        <v>no</v>
      </c>
      <c r="U445" t="str">
        <f t="shared" si="223"/>
        <v>no</v>
      </c>
      <c r="V445" t="str">
        <f t="shared" si="223"/>
        <v>no</v>
      </c>
      <c r="W445" t="str">
        <f aca="true" t="shared" si="225" ref="W445:AG445">IF($R107=W$353,$P107,"no")</f>
        <v>no</v>
      </c>
      <c r="X445" t="str">
        <f t="shared" si="225"/>
        <v>no</v>
      </c>
      <c r="Y445" t="str">
        <f t="shared" si="225"/>
        <v>no</v>
      </c>
      <c r="Z445" t="str">
        <f t="shared" si="225"/>
        <v>no</v>
      </c>
      <c r="AA445" t="str">
        <f t="shared" si="225"/>
        <v>no</v>
      </c>
      <c r="AB445" t="str">
        <f t="shared" si="225"/>
        <v>no</v>
      </c>
      <c r="AC445" t="str">
        <f t="shared" si="225"/>
        <v>no</v>
      </c>
      <c r="AD445" t="str">
        <f t="shared" si="225"/>
        <v>no</v>
      </c>
      <c r="AE445" t="str">
        <f t="shared" si="225"/>
        <v>no</v>
      </c>
      <c r="AF445" t="str">
        <f t="shared" si="225"/>
        <v>no</v>
      </c>
      <c r="AG445" t="str">
        <f t="shared" si="225"/>
        <v>no</v>
      </c>
    </row>
    <row r="446" spans="12:33" ht="12.75">
      <c r="L446" t="s">
        <v>97</v>
      </c>
      <c r="M446" t="str">
        <f t="shared" si="211"/>
        <v>no</v>
      </c>
      <c r="N446" t="str">
        <f t="shared" si="211"/>
        <v>no</v>
      </c>
      <c r="O446" t="str">
        <f t="shared" si="223"/>
        <v>no</v>
      </c>
      <c r="P446" t="str">
        <f t="shared" si="223"/>
        <v>no</v>
      </c>
      <c r="Q446" t="str">
        <f t="shared" si="223"/>
        <v>no</v>
      </c>
      <c r="R446" t="str">
        <f t="shared" si="223"/>
        <v>no</v>
      </c>
      <c r="S446" t="str">
        <f t="shared" si="223"/>
        <v>GUC</v>
      </c>
      <c r="T446" t="str">
        <f t="shared" si="223"/>
        <v>no</v>
      </c>
      <c r="U446" t="str">
        <f t="shared" si="223"/>
        <v>no</v>
      </c>
      <c r="V446" t="str">
        <f t="shared" si="223"/>
        <v>no</v>
      </c>
      <c r="W446" t="str">
        <f aca="true" t="shared" si="226" ref="W446:AG446">IF($R108=W$353,$P108,"no")</f>
        <v>no</v>
      </c>
      <c r="X446" t="str">
        <f t="shared" si="226"/>
        <v>no</v>
      </c>
      <c r="Y446" t="str">
        <f t="shared" si="226"/>
        <v>no</v>
      </c>
      <c r="Z446" t="str">
        <f t="shared" si="226"/>
        <v>no</v>
      </c>
      <c r="AA446" t="str">
        <f t="shared" si="226"/>
        <v>no</v>
      </c>
      <c r="AB446" t="str">
        <f t="shared" si="226"/>
        <v>no</v>
      </c>
      <c r="AC446" t="str">
        <f t="shared" si="226"/>
        <v>no</v>
      </c>
      <c r="AD446" t="str">
        <f t="shared" si="226"/>
        <v>no</v>
      </c>
      <c r="AE446" t="str">
        <f t="shared" si="226"/>
        <v>no</v>
      </c>
      <c r="AF446" t="str">
        <f t="shared" si="226"/>
        <v>no</v>
      </c>
      <c r="AG446" t="str">
        <f t="shared" si="226"/>
        <v>no</v>
      </c>
    </row>
    <row r="447" spans="12:33" ht="12.75">
      <c r="L447" t="s">
        <v>97</v>
      </c>
      <c r="M447" t="str">
        <f t="shared" si="211"/>
        <v>no</v>
      </c>
      <c r="N447" t="str">
        <f t="shared" si="211"/>
        <v>no</v>
      </c>
      <c r="O447" t="str">
        <f t="shared" si="223"/>
        <v>no</v>
      </c>
      <c r="P447" t="str">
        <f t="shared" si="223"/>
        <v>no</v>
      </c>
      <c r="Q447" t="str">
        <f t="shared" si="223"/>
        <v>no</v>
      </c>
      <c r="R447" t="str">
        <f t="shared" si="223"/>
        <v>no</v>
      </c>
      <c r="S447" t="str">
        <f t="shared" si="223"/>
        <v>no</v>
      </c>
      <c r="T447" t="str">
        <f t="shared" si="223"/>
        <v>no</v>
      </c>
      <c r="U447" t="str">
        <f t="shared" si="223"/>
        <v>no</v>
      </c>
      <c r="V447" t="str">
        <f t="shared" si="223"/>
        <v>no</v>
      </c>
      <c r="W447" t="str">
        <f aca="true" t="shared" si="227" ref="W447:AG447">IF($R109=W$353,$P109,"no")</f>
        <v>no</v>
      </c>
      <c r="X447" t="str">
        <f t="shared" si="227"/>
        <v>no</v>
      </c>
      <c r="Y447" t="str">
        <f t="shared" si="227"/>
        <v>no</v>
      </c>
      <c r="Z447" t="str">
        <f t="shared" si="227"/>
        <v>no</v>
      </c>
      <c r="AA447" t="str">
        <f t="shared" si="227"/>
        <v>no</v>
      </c>
      <c r="AB447" t="str">
        <f t="shared" si="227"/>
        <v>no</v>
      </c>
      <c r="AC447" t="str">
        <f t="shared" si="227"/>
        <v>no</v>
      </c>
      <c r="AD447" t="str">
        <f t="shared" si="227"/>
        <v>no</v>
      </c>
      <c r="AE447" t="str">
        <f t="shared" si="227"/>
        <v>no</v>
      </c>
      <c r="AF447" t="str">
        <f t="shared" si="227"/>
        <v>no</v>
      </c>
      <c r="AG447" t="str">
        <f t="shared" si="227"/>
        <v>no</v>
      </c>
    </row>
    <row r="448" spans="12:33" ht="12.75">
      <c r="L448" t="s">
        <v>97</v>
      </c>
      <c r="M448" t="str">
        <f t="shared" si="211"/>
        <v>no</v>
      </c>
      <c r="N448" t="str">
        <f t="shared" si="211"/>
        <v>no</v>
      </c>
      <c r="O448" t="str">
        <f t="shared" si="223"/>
        <v>no</v>
      </c>
      <c r="P448" t="str">
        <f t="shared" si="223"/>
        <v>no</v>
      </c>
      <c r="Q448" t="str">
        <f t="shared" si="223"/>
        <v>no</v>
      </c>
      <c r="R448" t="str">
        <f t="shared" si="223"/>
        <v>GUG</v>
      </c>
      <c r="S448" t="str">
        <f t="shared" si="223"/>
        <v>no</v>
      </c>
      <c r="T448" t="str">
        <f t="shared" si="223"/>
        <v>no</v>
      </c>
      <c r="U448" t="str">
        <f t="shared" si="223"/>
        <v>no</v>
      </c>
      <c r="V448" t="str">
        <f t="shared" si="223"/>
        <v>no</v>
      </c>
      <c r="W448" t="str">
        <f aca="true" t="shared" si="228" ref="W448:AG448">IF($R110=W$353,$P110,"no")</f>
        <v>no</v>
      </c>
      <c r="X448" t="str">
        <f t="shared" si="228"/>
        <v>no</v>
      </c>
      <c r="Y448" t="str">
        <f t="shared" si="228"/>
        <v>no</v>
      </c>
      <c r="Z448" t="str">
        <f t="shared" si="228"/>
        <v>no</v>
      </c>
      <c r="AA448" t="str">
        <f t="shared" si="228"/>
        <v>no</v>
      </c>
      <c r="AB448" t="str">
        <f t="shared" si="228"/>
        <v>no</v>
      </c>
      <c r="AC448" t="str">
        <f t="shared" si="228"/>
        <v>no</v>
      </c>
      <c r="AD448" t="str">
        <f t="shared" si="228"/>
        <v>no</v>
      </c>
      <c r="AE448" t="str">
        <f t="shared" si="228"/>
        <v>no</v>
      </c>
      <c r="AF448" t="str">
        <f t="shared" si="228"/>
        <v>no</v>
      </c>
      <c r="AG448" t="str">
        <f t="shared" si="228"/>
        <v>no</v>
      </c>
    </row>
    <row r="449" spans="12:33" ht="12.75">
      <c r="L449" t="s">
        <v>97</v>
      </c>
      <c r="M449" t="str">
        <f t="shared" si="211"/>
        <v>no</v>
      </c>
      <c r="N449" t="str">
        <f t="shared" si="211"/>
        <v>no</v>
      </c>
      <c r="O449" t="str">
        <f t="shared" si="223"/>
        <v>no</v>
      </c>
      <c r="P449" t="str">
        <f t="shared" si="223"/>
        <v>no</v>
      </c>
      <c r="Q449" t="str">
        <f t="shared" si="223"/>
        <v>no</v>
      </c>
      <c r="R449" t="str">
        <f t="shared" si="223"/>
        <v>no</v>
      </c>
      <c r="S449" t="str">
        <f t="shared" si="223"/>
        <v>no</v>
      </c>
      <c r="T449" t="str">
        <f t="shared" si="223"/>
        <v>no</v>
      </c>
      <c r="U449" t="str">
        <f t="shared" si="223"/>
        <v>no</v>
      </c>
      <c r="V449" t="str">
        <f t="shared" si="223"/>
        <v>no</v>
      </c>
      <c r="W449" t="str">
        <f aca="true" t="shared" si="229" ref="W449:AG449">IF($R111=W$353,$P111,"no")</f>
        <v>no</v>
      </c>
      <c r="X449" t="str">
        <f t="shared" si="229"/>
        <v>no</v>
      </c>
      <c r="Y449" t="str">
        <f t="shared" si="229"/>
        <v>no</v>
      </c>
      <c r="Z449" t="str">
        <f t="shared" si="229"/>
        <v>no</v>
      </c>
      <c r="AA449" t="str">
        <f t="shared" si="229"/>
        <v>no</v>
      </c>
      <c r="AB449" t="str">
        <f t="shared" si="229"/>
        <v>no</v>
      </c>
      <c r="AC449" t="str">
        <f t="shared" si="229"/>
        <v>no</v>
      </c>
      <c r="AD449" t="str">
        <f t="shared" si="229"/>
        <v>no</v>
      </c>
      <c r="AE449" t="str">
        <f t="shared" si="229"/>
        <v>no</v>
      </c>
      <c r="AF449" t="str">
        <f t="shared" si="229"/>
        <v>no</v>
      </c>
      <c r="AG449" t="str">
        <f t="shared" si="229"/>
        <v>no</v>
      </c>
    </row>
    <row r="450" spans="12:33" ht="12.75">
      <c r="L450" t="s">
        <v>97</v>
      </c>
      <c r="M450" t="str">
        <f t="shared" si="211"/>
        <v>GUU</v>
      </c>
      <c r="N450" t="str">
        <f t="shared" si="211"/>
        <v>no</v>
      </c>
      <c r="O450" t="str">
        <f t="shared" si="223"/>
        <v>no</v>
      </c>
      <c r="P450" t="str">
        <f t="shared" si="223"/>
        <v>no</v>
      </c>
      <c r="Q450" t="str">
        <f t="shared" si="223"/>
        <v>no</v>
      </c>
      <c r="R450" t="str">
        <f t="shared" si="223"/>
        <v>no</v>
      </c>
      <c r="S450" t="str">
        <f t="shared" si="223"/>
        <v>no</v>
      </c>
      <c r="T450" t="str">
        <f t="shared" si="223"/>
        <v>no</v>
      </c>
      <c r="U450" t="str">
        <f t="shared" si="223"/>
        <v>no</v>
      </c>
      <c r="V450" t="str">
        <f t="shared" si="223"/>
        <v>no</v>
      </c>
      <c r="W450" t="str">
        <f aca="true" t="shared" si="230" ref="W450:AG450">IF($R112=W$353,$P112,"no")</f>
        <v>no</v>
      </c>
      <c r="X450" t="str">
        <f t="shared" si="230"/>
        <v>no</v>
      </c>
      <c r="Y450" t="str">
        <f t="shared" si="230"/>
        <v>no</v>
      </c>
      <c r="Z450" t="str">
        <f t="shared" si="230"/>
        <v>no</v>
      </c>
      <c r="AA450" t="str">
        <f t="shared" si="230"/>
        <v>no</v>
      </c>
      <c r="AB450" t="str">
        <f t="shared" si="230"/>
        <v>no</v>
      </c>
      <c r="AC450" t="str">
        <f t="shared" si="230"/>
        <v>no</v>
      </c>
      <c r="AD450" t="str">
        <f t="shared" si="230"/>
        <v>no</v>
      </c>
      <c r="AE450" t="str">
        <f t="shared" si="230"/>
        <v>no</v>
      </c>
      <c r="AF450" t="str">
        <f t="shared" si="230"/>
        <v>no</v>
      </c>
      <c r="AG450" t="str">
        <f t="shared" si="230"/>
        <v>no</v>
      </c>
    </row>
    <row r="451" spans="12:33" ht="12.75">
      <c r="L451" t="s">
        <v>97</v>
      </c>
      <c r="M451" t="str">
        <f t="shared" si="211"/>
        <v>no</v>
      </c>
      <c r="N451" t="str">
        <f t="shared" si="211"/>
        <v>no</v>
      </c>
      <c r="O451" t="str">
        <f t="shared" si="223"/>
        <v>no</v>
      </c>
      <c r="P451" t="str">
        <f t="shared" si="223"/>
        <v>no</v>
      </c>
      <c r="Q451" t="str">
        <f t="shared" si="223"/>
        <v>no</v>
      </c>
      <c r="R451" t="str">
        <f t="shared" si="223"/>
        <v>no</v>
      </c>
      <c r="S451" t="str">
        <f t="shared" si="223"/>
        <v>no</v>
      </c>
      <c r="T451" t="str">
        <f t="shared" si="223"/>
        <v>no</v>
      </c>
      <c r="U451" t="str">
        <f t="shared" si="223"/>
        <v>no</v>
      </c>
      <c r="V451" t="str">
        <f t="shared" si="223"/>
        <v>no</v>
      </c>
      <c r="W451" t="str">
        <f aca="true" t="shared" si="231" ref="W451:AG451">IF($R113=W$353,$P113,"no")</f>
        <v>no</v>
      </c>
      <c r="X451" t="str">
        <f t="shared" si="231"/>
        <v>no</v>
      </c>
      <c r="Y451" t="str">
        <f t="shared" si="231"/>
        <v>no</v>
      </c>
      <c r="Z451" t="str">
        <f t="shared" si="231"/>
        <v>no</v>
      </c>
      <c r="AA451" t="str">
        <f t="shared" si="231"/>
        <v>no</v>
      </c>
      <c r="AB451" t="str">
        <f t="shared" si="231"/>
        <v>no</v>
      </c>
      <c r="AC451" t="str">
        <f t="shared" si="231"/>
        <v>no</v>
      </c>
      <c r="AD451" t="str">
        <f t="shared" si="231"/>
        <v>no</v>
      </c>
      <c r="AE451" t="str">
        <f t="shared" si="231"/>
        <v>no</v>
      </c>
      <c r="AF451" t="str">
        <f t="shared" si="231"/>
        <v>no</v>
      </c>
      <c r="AG451" t="str">
        <f t="shared" si="231"/>
        <v>no</v>
      </c>
    </row>
    <row r="452" spans="12:33" ht="12.75">
      <c r="L452" t="s">
        <v>97</v>
      </c>
      <c r="M452" t="str">
        <f t="shared" si="211"/>
        <v>no</v>
      </c>
      <c r="N452" t="str">
        <f t="shared" si="211"/>
        <v>no</v>
      </c>
      <c r="O452" t="str">
        <f t="shared" si="223"/>
        <v>no</v>
      </c>
      <c r="P452" t="str">
        <f t="shared" si="223"/>
        <v>no</v>
      </c>
      <c r="Q452" t="str">
        <f t="shared" si="223"/>
        <v>no</v>
      </c>
      <c r="R452" t="str">
        <f t="shared" si="223"/>
        <v>no</v>
      </c>
      <c r="S452" t="str">
        <f t="shared" si="223"/>
        <v>no</v>
      </c>
      <c r="T452" t="str">
        <f t="shared" si="223"/>
        <v>no</v>
      </c>
      <c r="U452" t="str">
        <f t="shared" si="223"/>
        <v>no</v>
      </c>
      <c r="V452" t="str">
        <f t="shared" si="223"/>
        <v>no</v>
      </c>
      <c r="W452" t="str">
        <f aca="true" t="shared" si="232" ref="W452:AG452">IF($R114=W$353,$P114,"no")</f>
        <v>no</v>
      </c>
      <c r="X452" t="str">
        <f t="shared" si="232"/>
        <v>no</v>
      </c>
      <c r="Y452" t="str">
        <f t="shared" si="232"/>
        <v>no</v>
      </c>
      <c r="Z452" t="str">
        <f t="shared" si="232"/>
        <v>no</v>
      </c>
      <c r="AA452" t="str">
        <f t="shared" si="232"/>
        <v>no</v>
      </c>
      <c r="AB452" t="str">
        <f t="shared" si="232"/>
        <v>no</v>
      </c>
      <c r="AC452" t="str">
        <f t="shared" si="232"/>
        <v>no</v>
      </c>
      <c r="AD452" t="str">
        <f t="shared" si="232"/>
        <v>no</v>
      </c>
      <c r="AE452" t="str">
        <f t="shared" si="232"/>
        <v>no</v>
      </c>
      <c r="AF452" t="str">
        <f t="shared" si="232"/>
        <v>no</v>
      </c>
      <c r="AG452" t="str">
        <f t="shared" si="232"/>
        <v>no</v>
      </c>
    </row>
    <row r="453" spans="12:33" ht="12.75">
      <c r="L453" t="s">
        <v>97</v>
      </c>
      <c r="M453" t="str">
        <f t="shared" si="211"/>
        <v>no</v>
      </c>
      <c r="N453" t="str">
        <f t="shared" si="211"/>
        <v>no</v>
      </c>
      <c r="O453" t="str">
        <f t="shared" si="223"/>
        <v>no</v>
      </c>
      <c r="P453" t="str">
        <f t="shared" si="223"/>
        <v>no</v>
      </c>
      <c r="Q453" t="str">
        <f t="shared" si="223"/>
        <v>no</v>
      </c>
      <c r="R453" t="str">
        <f t="shared" si="223"/>
        <v>no</v>
      </c>
      <c r="S453" t="str">
        <f t="shared" si="223"/>
        <v>no</v>
      </c>
      <c r="T453" t="str">
        <f t="shared" si="223"/>
        <v>no</v>
      </c>
      <c r="U453" t="str">
        <f t="shared" si="223"/>
        <v>no</v>
      </c>
      <c r="V453" t="str">
        <f t="shared" si="223"/>
        <v>no</v>
      </c>
      <c r="W453" t="str">
        <f aca="true" t="shared" si="233" ref="W453:AG453">IF($R115=W$353,$P115,"no")</f>
        <v>no</v>
      </c>
      <c r="X453" t="str">
        <f t="shared" si="233"/>
        <v>no</v>
      </c>
      <c r="Y453" t="str">
        <f t="shared" si="233"/>
        <v>no</v>
      </c>
      <c r="Z453" t="str">
        <f t="shared" si="233"/>
        <v>no</v>
      </c>
      <c r="AA453" t="str">
        <f t="shared" si="233"/>
        <v>no</v>
      </c>
      <c r="AB453" t="str">
        <f t="shared" si="233"/>
        <v>no</v>
      </c>
      <c r="AC453" t="str">
        <f t="shared" si="233"/>
        <v>no</v>
      </c>
      <c r="AD453" t="str">
        <f t="shared" si="233"/>
        <v>UAA</v>
      </c>
      <c r="AE453" t="str">
        <f t="shared" si="233"/>
        <v>no</v>
      </c>
      <c r="AF453" t="str">
        <f t="shared" si="233"/>
        <v>no</v>
      </c>
      <c r="AG453" t="str">
        <f t="shared" si="233"/>
        <v>no</v>
      </c>
    </row>
    <row r="454" spans="12:33" ht="12.75">
      <c r="L454" t="s">
        <v>97</v>
      </c>
      <c r="M454" t="str">
        <f aca="true" t="shared" si="234" ref="M454:N473">IF($R116=M$353,$P116,"no")</f>
        <v>no</v>
      </c>
      <c r="N454" t="str">
        <f t="shared" si="234"/>
        <v>no</v>
      </c>
      <c r="O454" t="str">
        <f aca="true" t="shared" si="235" ref="O454:V463">IF($R116=O$353,$P116,"no")</f>
        <v>no</v>
      </c>
      <c r="P454" t="str">
        <f t="shared" si="235"/>
        <v>no</v>
      </c>
      <c r="Q454" t="str">
        <f t="shared" si="235"/>
        <v>no</v>
      </c>
      <c r="R454" t="str">
        <f t="shared" si="235"/>
        <v>no</v>
      </c>
      <c r="S454" t="str">
        <f t="shared" si="235"/>
        <v>no</v>
      </c>
      <c r="T454" t="str">
        <f t="shared" si="235"/>
        <v>no</v>
      </c>
      <c r="U454" t="str">
        <f t="shared" si="235"/>
        <v>no</v>
      </c>
      <c r="V454" t="str">
        <f t="shared" si="235"/>
        <v>no</v>
      </c>
      <c r="W454" t="str">
        <f aca="true" t="shared" si="236" ref="W454:AG454">IF($R116=W$353,$P116,"no")</f>
        <v>no</v>
      </c>
      <c r="X454" t="str">
        <f t="shared" si="236"/>
        <v>no</v>
      </c>
      <c r="Y454" t="str">
        <f t="shared" si="236"/>
        <v>no</v>
      </c>
      <c r="Z454" t="str">
        <f t="shared" si="236"/>
        <v>no</v>
      </c>
      <c r="AA454" t="str">
        <f t="shared" si="236"/>
        <v>no</v>
      </c>
      <c r="AB454" t="str">
        <f t="shared" si="236"/>
        <v>no</v>
      </c>
      <c r="AC454" t="str">
        <f t="shared" si="236"/>
        <v>no</v>
      </c>
      <c r="AD454" t="str">
        <f t="shared" si="236"/>
        <v>no</v>
      </c>
      <c r="AE454" t="str">
        <f t="shared" si="236"/>
        <v>no</v>
      </c>
      <c r="AF454" t="str">
        <f t="shared" si="236"/>
        <v>no</v>
      </c>
      <c r="AG454" t="str">
        <f t="shared" si="236"/>
        <v>no</v>
      </c>
    </row>
    <row r="455" spans="12:33" ht="12.75">
      <c r="L455" t="s">
        <v>97</v>
      </c>
      <c r="M455" t="str">
        <f t="shared" si="234"/>
        <v>no</v>
      </c>
      <c r="N455" t="str">
        <f t="shared" si="234"/>
        <v>no</v>
      </c>
      <c r="O455" t="str">
        <f t="shared" si="235"/>
        <v>no</v>
      </c>
      <c r="P455" t="str">
        <f t="shared" si="235"/>
        <v>no</v>
      </c>
      <c r="Q455" t="str">
        <f t="shared" si="235"/>
        <v>no</v>
      </c>
      <c r="R455" t="str">
        <f t="shared" si="235"/>
        <v>no</v>
      </c>
      <c r="S455" t="str">
        <f t="shared" si="235"/>
        <v>no</v>
      </c>
      <c r="T455" t="str">
        <f t="shared" si="235"/>
        <v>no</v>
      </c>
      <c r="U455" t="str">
        <f t="shared" si="235"/>
        <v>no</v>
      </c>
      <c r="V455" t="str">
        <f t="shared" si="235"/>
        <v>no</v>
      </c>
      <c r="W455" t="str">
        <f aca="true" t="shared" si="237" ref="W455:AG455">IF($R117=W$353,$P117,"no")</f>
        <v>no</v>
      </c>
      <c r="X455" t="str">
        <f t="shared" si="237"/>
        <v>no</v>
      </c>
      <c r="Y455" t="str">
        <f t="shared" si="237"/>
        <v>UAC</v>
      </c>
      <c r="Z455" t="str">
        <f t="shared" si="237"/>
        <v>no</v>
      </c>
      <c r="AA455" t="str">
        <f t="shared" si="237"/>
        <v>no</v>
      </c>
      <c r="AB455" t="str">
        <f t="shared" si="237"/>
        <v>no</v>
      </c>
      <c r="AC455" t="str">
        <f t="shared" si="237"/>
        <v>no</v>
      </c>
      <c r="AD455" t="str">
        <f t="shared" si="237"/>
        <v>no</v>
      </c>
      <c r="AE455" t="str">
        <f t="shared" si="237"/>
        <v>no</v>
      </c>
      <c r="AF455" t="str">
        <f t="shared" si="237"/>
        <v>no</v>
      </c>
      <c r="AG455" t="str">
        <f t="shared" si="237"/>
        <v>no</v>
      </c>
    </row>
    <row r="456" spans="12:33" ht="12.75">
      <c r="L456" t="s">
        <v>97</v>
      </c>
      <c r="M456" t="str">
        <f t="shared" si="234"/>
        <v>no</v>
      </c>
      <c r="N456" t="str">
        <f t="shared" si="234"/>
        <v>no</v>
      </c>
      <c r="O456" t="str">
        <f t="shared" si="235"/>
        <v>no</v>
      </c>
      <c r="P456" t="str">
        <f t="shared" si="235"/>
        <v>no</v>
      </c>
      <c r="Q456" t="str">
        <f t="shared" si="235"/>
        <v>no</v>
      </c>
      <c r="R456" t="str">
        <f t="shared" si="235"/>
        <v>no</v>
      </c>
      <c r="S456" t="str">
        <f t="shared" si="235"/>
        <v>no</v>
      </c>
      <c r="T456" t="str">
        <f t="shared" si="235"/>
        <v>no</v>
      </c>
      <c r="U456" t="str">
        <f t="shared" si="235"/>
        <v>no</v>
      </c>
      <c r="V456" t="str">
        <f t="shared" si="235"/>
        <v>no</v>
      </c>
      <c r="W456" t="str">
        <f aca="true" t="shared" si="238" ref="W456:AG456">IF($R118=W$353,$P118,"no")</f>
        <v>no</v>
      </c>
      <c r="X456" t="str">
        <f t="shared" si="238"/>
        <v>no</v>
      </c>
      <c r="Y456" t="str">
        <f t="shared" si="238"/>
        <v>no</v>
      </c>
      <c r="Z456" t="str">
        <f t="shared" si="238"/>
        <v>no</v>
      </c>
      <c r="AA456" t="str">
        <f t="shared" si="238"/>
        <v>no</v>
      </c>
      <c r="AB456" t="str">
        <f t="shared" si="238"/>
        <v>no</v>
      </c>
      <c r="AC456" t="str">
        <f t="shared" si="238"/>
        <v>no</v>
      </c>
      <c r="AD456" t="str">
        <f t="shared" si="238"/>
        <v>no</v>
      </c>
      <c r="AE456" t="str">
        <f t="shared" si="238"/>
        <v>no</v>
      </c>
      <c r="AF456" t="str">
        <f t="shared" si="238"/>
        <v>no</v>
      </c>
      <c r="AG456" t="str">
        <f t="shared" si="238"/>
        <v>no</v>
      </c>
    </row>
    <row r="457" spans="12:33" ht="12.75">
      <c r="L457" t="s">
        <v>97</v>
      </c>
      <c r="M457" t="str">
        <f t="shared" si="234"/>
        <v>no</v>
      </c>
      <c r="N457" t="str">
        <f t="shared" si="234"/>
        <v>no</v>
      </c>
      <c r="O457" t="str">
        <f t="shared" si="235"/>
        <v>no</v>
      </c>
      <c r="P457" t="str">
        <f t="shared" si="235"/>
        <v>no</v>
      </c>
      <c r="Q457" t="str">
        <f t="shared" si="235"/>
        <v>no</v>
      </c>
      <c r="R457" t="str">
        <f t="shared" si="235"/>
        <v>no</v>
      </c>
      <c r="S457" t="str">
        <f t="shared" si="235"/>
        <v>no</v>
      </c>
      <c r="T457" t="str">
        <f t="shared" si="235"/>
        <v>no</v>
      </c>
      <c r="U457" t="str">
        <f t="shared" si="235"/>
        <v>no</v>
      </c>
      <c r="V457" t="str">
        <f t="shared" si="235"/>
        <v>no</v>
      </c>
      <c r="W457" t="str">
        <f aca="true" t="shared" si="239" ref="W457:AG457">IF($R119=W$353,$P119,"no")</f>
        <v>no</v>
      </c>
      <c r="X457" t="str">
        <f t="shared" si="239"/>
        <v>UAG</v>
      </c>
      <c r="Y457" t="str">
        <f t="shared" si="239"/>
        <v>no</v>
      </c>
      <c r="Z457" t="str">
        <f t="shared" si="239"/>
        <v>no</v>
      </c>
      <c r="AA457" t="str">
        <f t="shared" si="239"/>
        <v>no</v>
      </c>
      <c r="AB457" t="str">
        <f t="shared" si="239"/>
        <v>no</v>
      </c>
      <c r="AC457" t="str">
        <f t="shared" si="239"/>
        <v>no</v>
      </c>
      <c r="AD457" t="str">
        <f t="shared" si="239"/>
        <v>no</v>
      </c>
      <c r="AE457" t="str">
        <f t="shared" si="239"/>
        <v>no</v>
      </c>
      <c r="AF457" t="str">
        <f t="shared" si="239"/>
        <v>no</v>
      </c>
      <c r="AG457" t="str">
        <f t="shared" si="239"/>
        <v>no</v>
      </c>
    </row>
    <row r="458" spans="12:33" ht="12.75">
      <c r="L458" t="s">
        <v>97</v>
      </c>
      <c r="M458" t="str">
        <f t="shared" si="234"/>
        <v>no</v>
      </c>
      <c r="N458" t="str">
        <f t="shared" si="234"/>
        <v>no</v>
      </c>
      <c r="O458" t="str">
        <f t="shared" si="235"/>
        <v>no</v>
      </c>
      <c r="P458" t="str">
        <f t="shared" si="235"/>
        <v>no</v>
      </c>
      <c r="Q458" t="str">
        <f t="shared" si="235"/>
        <v>no</v>
      </c>
      <c r="R458" t="str">
        <f t="shared" si="235"/>
        <v>no</v>
      </c>
      <c r="S458" t="str">
        <f t="shared" si="235"/>
        <v>no</v>
      </c>
      <c r="T458" t="str">
        <f t="shared" si="235"/>
        <v>no</v>
      </c>
      <c r="U458" t="str">
        <f t="shared" si="235"/>
        <v>no</v>
      </c>
      <c r="V458" t="str">
        <f t="shared" si="235"/>
        <v>no</v>
      </c>
      <c r="W458" t="str">
        <f aca="true" t="shared" si="240" ref="W458:AG458">IF($R120=W$353,$P120,"no")</f>
        <v>no</v>
      </c>
      <c r="X458" t="str">
        <f t="shared" si="240"/>
        <v>no</v>
      </c>
      <c r="Y458" t="str">
        <f t="shared" si="240"/>
        <v>no</v>
      </c>
      <c r="Z458" t="str">
        <f t="shared" si="240"/>
        <v>no</v>
      </c>
      <c r="AA458" t="str">
        <f t="shared" si="240"/>
        <v>no</v>
      </c>
      <c r="AB458" t="str">
        <f t="shared" si="240"/>
        <v>no</v>
      </c>
      <c r="AC458" t="str">
        <f t="shared" si="240"/>
        <v>no</v>
      </c>
      <c r="AD458" t="str">
        <f t="shared" si="240"/>
        <v>no</v>
      </c>
      <c r="AE458" t="str">
        <f t="shared" si="240"/>
        <v>no</v>
      </c>
      <c r="AF458" t="str">
        <f t="shared" si="240"/>
        <v>no</v>
      </c>
      <c r="AG458" t="str">
        <f t="shared" si="240"/>
        <v>no</v>
      </c>
    </row>
    <row r="459" spans="12:33" ht="12.75">
      <c r="L459" t="s">
        <v>97</v>
      </c>
      <c r="M459" t="str">
        <f t="shared" si="234"/>
        <v>no</v>
      </c>
      <c r="N459" t="str">
        <f t="shared" si="234"/>
        <v>no</v>
      </c>
      <c r="O459" t="str">
        <f t="shared" si="235"/>
        <v>no</v>
      </c>
      <c r="P459" t="str">
        <f t="shared" si="235"/>
        <v>no</v>
      </c>
      <c r="Q459" t="str">
        <f t="shared" si="235"/>
        <v>no</v>
      </c>
      <c r="R459" t="str">
        <f t="shared" si="235"/>
        <v>no</v>
      </c>
      <c r="S459" t="str">
        <f t="shared" si="235"/>
        <v>UAU</v>
      </c>
      <c r="T459" t="str">
        <f t="shared" si="235"/>
        <v>no</v>
      </c>
      <c r="U459" t="str">
        <f t="shared" si="235"/>
        <v>no</v>
      </c>
      <c r="V459" t="str">
        <f t="shared" si="235"/>
        <v>no</v>
      </c>
      <c r="W459" t="str">
        <f aca="true" t="shared" si="241" ref="W459:AG459">IF($R121=W$353,$P121,"no")</f>
        <v>no</v>
      </c>
      <c r="X459" t="str">
        <f t="shared" si="241"/>
        <v>no</v>
      </c>
      <c r="Y459" t="str">
        <f t="shared" si="241"/>
        <v>no</v>
      </c>
      <c r="Z459" t="str">
        <f t="shared" si="241"/>
        <v>no</v>
      </c>
      <c r="AA459" t="str">
        <f t="shared" si="241"/>
        <v>no</v>
      </c>
      <c r="AB459" t="str">
        <f t="shared" si="241"/>
        <v>no</v>
      </c>
      <c r="AC459" t="str">
        <f t="shared" si="241"/>
        <v>no</v>
      </c>
      <c r="AD459" t="str">
        <f t="shared" si="241"/>
        <v>no</v>
      </c>
      <c r="AE459" t="str">
        <f t="shared" si="241"/>
        <v>no</v>
      </c>
      <c r="AF459" t="str">
        <f t="shared" si="241"/>
        <v>no</v>
      </c>
      <c r="AG459" t="str">
        <f t="shared" si="241"/>
        <v>no</v>
      </c>
    </row>
    <row r="460" spans="12:33" ht="12.75">
      <c r="L460" t="s">
        <v>97</v>
      </c>
      <c r="M460" t="str">
        <f t="shared" si="234"/>
        <v>no</v>
      </c>
      <c r="N460" t="str">
        <f t="shared" si="234"/>
        <v>no</v>
      </c>
      <c r="O460" t="str">
        <f t="shared" si="235"/>
        <v>no</v>
      </c>
      <c r="P460" t="str">
        <f t="shared" si="235"/>
        <v>no</v>
      </c>
      <c r="Q460" t="str">
        <f t="shared" si="235"/>
        <v>no</v>
      </c>
      <c r="R460" t="str">
        <f t="shared" si="235"/>
        <v>no</v>
      </c>
      <c r="S460" t="str">
        <f t="shared" si="235"/>
        <v>no</v>
      </c>
      <c r="T460" t="str">
        <f t="shared" si="235"/>
        <v>no</v>
      </c>
      <c r="U460" t="str">
        <f t="shared" si="235"/>
        <v>no</v>
      </c>
      <c r="V460" t="str">
        <f t="shared" si="235"/>
        <v>no</v>
      </c>
      <c r="W460" t="str">
        <f aca="true" t="shared" si="242" ref="W460:AG460">IF($R122=W$353,$P122,"no")</f>
        <v>no</v>
      </c>
      <c r="X460" t="str">
        <f t="shared" si="242"/>
        <v>no</v>
      </c>
      <c r="Y460" t="str">
        <f t="shared" si="242"/>
        <v>no</v>
      </c>
      <c r="Z460" t="str">
        <f t="shared" si="242"/>
        <v>no</v>
      </c>
      <c r="AA460" t="str">
        <f t="shared" si="242"/>
        <v>no</v>
      </c>
      <c r="AB460" t="str">
        <f t="shared" si="242"/>
        <v>no</v>
      </c>
      <c r="AC460" t="str">
        <f t="shared" si="242"/>
        <v>no</v>
      </c>
      <c r="AD460" t="str">
        <f t="shared" si="242"/>
        <v>no</v>
      </c>
      <c r="AE460" t="str">
        <f t="shared" si="242"/>
        <v>no</v>
      </c>
      <c r="AF460" t="str">
        <f t="shared" si="242"/>
        <v>no</v>
      </c>
      <c r="AG460" t="str">
        <f t="shared" si="242"/>
        <v>no</v>
      </c>
    </row>
    <row r="461" spans="12:33" ht="12.75">
      <c r="L461" t="s">
        <v>97</v>
      </c>
      <c r="M461" t="str">
        <f t="shared" si="234"/>
        <v>no</v>
      </c>
      <c r="N461" t="str">
        <f t="shared" si="234"/>
        <v>no</v>
      </c>
      <c r="O461" t="str">
        <f t="shared" si="235"/>
        <v>no</v>
      </c>
      <c r="P461" t="str">
        <f t="shared" si="235"/>
        <v>no</v>
      </c>
      <c r="Q461" t="str">
        <f t="shared" si="235"/>
        <v>no</v>
      </c>
      <c r="R461" t="str">
        <f t="shared" si="235"/>
        <v>no</v>
      </c>
      <c r="S461" t="str">
        <f t="shared" si="235"/>
        <v>no</v>
      </c>
      <c r="T461" t="str">
        <f t="shared" si="235"/>
        <v>no</v>
      </c>
      <c r="U461" t="str">
        <f t="shared" si="235"/>
        <v>no</v>
      </c>
      <c r="V461" t="str">
        <f t="shared" si="235"/>
        <v>no</v>
      </c>
      <c r="W461" t="str">
        <f aca="true" t="shared" si="243" ref="W461:AG461">IF($R123=W$353,$P123,"no")</f>
        <v>no</v>
      </c>
      <c r="X461" t="str">
        <f t="shared" si="243"/>
        <v>no</v>
      </c>
      <c r="Y461" t="str">
        <f t="shared" si="243"/>
        <v>no</v>
      </c>
      <c r="Z461" t="str">
        <f t="shared" si="243"/>
        <v>no</v>
      </c>
      <c r="AA461" t="str">
        <f t="shared" si="243"/>
        <v>UCA</v>
      </c>
      <c r="AB461" t="str">
        <f t="shared" si="243"/>
        <v>no</v>
      </c>
      <c r="AC461" t="str">
        <f t="shared" si="243"/>
        <v>no</v>
      </c>
      <c r="AD461" t="str">
        <f t="shared" si="243"/>
        <v>no</v>
      </c>
      <c r="AE461" t="str">
        <f t="shared" si="243"/>
        <v>no</v>
      </c>
      <c r="AF461" t="str">
        <f t="shared" si="243"/>
        <v>no</v>
      </c>
      <c r="AG461" t="str">
        <f t="shared" si="243"/>
        <v>no</v>
      </c>
    </row>
    <row r="462" spans="12:33" ht="12.75">
      <c r="L462" t="s">
        <v>97</v>
      </c>
      <c r="M462" t="str">
        <f t="shared" si="234"/>
        <v>no</v>
      </c>
      <c r="N462" t="str">
        <f t="shared" si="234"/>
        <v>no</v>
      </c>
      <c r="O462" t="str">
        <f t="shared" si="235"/>
        <v>no</v>
      </c>
      <c r="P462" t="str">
        <f t="shared" si="235"/>
        <v>no</v>
      </c>
      <c r="Q462" t="str">
        <f t="shared" si="235"/>
        <v>no</v>
      </c>
      <c r="R462" t="str">
        <f t="shared" si="235"/>
        <v>no</v>
      </c>
      <c r="S462" t="str">
        <f t="shared" si="235"/>
        <v>no</v>
      </c>
      <c r="T462" t="str">
        <f t="shared" si="235"/>
        <v>no</v>
      </c>
      <c r="U462" t="str">
        <f t="shared" si="235"/>
        <v>no</v>
      </c>
      <c r="V462" t="str">
        <f t="shared" si="235"/>
        <v>no</v>
      </c>
      <c r="W462" t="str">
        <f aca="true" t="shared" si="244" ref="W462:AG462">IF($R124=W$353,$P124,"no")</f>
        <v>no</v>
      </c>
      <c r="X462" t="str">
        <f t="shared" si="244"/>
        <v>no</v>
      </c>
      <c r="Y462" t="str">
        <f t="shared" si="244"/>
        <v>no</v>
      </c>
      <c r="Z462" t="str">
        <f t="shared" si="244"/>
        <v>no</v>
      </c>
      <c r="AA462" t="str">
        <f t="shared" si="244"/>
        <v>no</v>
      </c>
      <c r="AB462" t="str">
        <f t="shared" si="244"/>
        <v>no</v>
      </c>
      <c r="AC462" t="str">
        <f t="shared" si="244"/>
        <v>no</v>
      </c>
      <c r="AD462" t="str">
        <f t="shared" si="244"/>
        <v>no</v>
      </c>
      <c r="AE462" t="str">
        <f t="shared" si="244"/>
        <v>no</v>
      </c>
      <c r="AF462" t="str">
        <f t="shared" si="244"/>
        <v>no</v>
      </c>
      <c r="AG462" t="str">
        <f t="shared" si="244"/>
        <v>no</v>
      </c>
    </row>
    <row r="463" spans="12:33" ht="12.75">
      <c r="L463" t="s">
        <v>97</v>
      </c>
      <c r="M463" t="str">
        <f t="shared" si="234"/>
        <v>no</v>
      </c>
      <c r="N463" t="str">
        <f t="shared" si="234"/>
        <v>no</v>
      </c>
      <c r="O463" t="str">
        <f t="shared" si="235"/>
        <v>no</v>
      </c>
      <c r="P463" t="str">
        <f t="shared" si="235"/>
        <v>no</v>
      </c>
      <c r="Q463" t="str">
        <f t="shared" si="235"/>
        <v>no</v>
      </c>
      <c r="R463" t="str">
        <f t="shared" si="235"/>
        <v>no</v>
      </c>
      <c r="S463" t="str">
        <f t="shared" si="235"/>
        <v>no</v>
      </c>
      <c r="T463" t="str">
        <f t="shared" si="235"/>
        <v>no</v>
      </c>
      <c r="U463" t="str">
        <f t="shared" si="235"/>
        <v>no</v>
      </c>
      <c r="V463" t="str">
        <f t="shared" si="235"/>
        <v>UCC</v>
      </c>
      <c r="W463" t="str">
        <f aca="true" t="shared" si="245" ref="W463:AG463">IF($R125=W$353,$P125,"no")</f>
        <v>no</v>
      </c>
      <c r="X463" t="str">
        <f t="shared" si="245"/>
        <v>no</v>
      </c>
      <c r="Y463" t="str">
        <f t="shared" si="245"/>
        <v>no</v>
      </c>
      <c r="Z463" t="str">
        <f t="shared" si="245"/>
        <v>no</v>
      </c>
      <c r="AA463" t="str">
        <f t="shared" si="245"/>
        <v>no</v>
      </c>
      <c r="AB463" t="str">
        <f t="shared" si="245"/>
        <v>no</v>
      </c>
      <c r="AC463" t="str">
        <f t="shared" si="245"/>
        <v>no</v>
      </c>
      <c r="AD463" t="str">
        <f t="shared" si="245"/>
        <v>no</v>
      </c>
      <c r="AE463" t="str">
        <f t="shared" si="245"/>
        <v>no</v>
      </c>
      <c r="AF463" t="str">
        <f t="shared" si="245"/>
        <v>no</v>
      </c>
      <c r="AG463" t="str">
        <f t="shared" si="245"/>
        <v>no</v>
      </c>
    </row>
    <row r="464" spans="12:33" ht="12.75">
      <c r="L464" t="s">
        <v>97</v>
      </c>
      <c r="M464" t="str">
        <f t="shared" si="234"/>
        <v>no</v>
      </c>
      <c r="N464" t="str">
        <f t="shared" si="234"/>
        <v>no</v>
      </c>
      <c r="O464" t="str">
        <f aca="true" t="shared" si="246" ref="O464:V473">IF($R126=O$353,$P126,"no")</f>
        <v>no</v>
      </c>
      <c r="P464" t="str">
        <f t="shared" si="246"/>
        <v>no</v>
      </c>
      <c r="Q464" t="str">
        <f t="shared" si="246"/>
        <v>no</v>
      </c>
      <c r="R464" t="str">
        <f t="shared" si="246"/>
        <v>no</v>
      </c>
      <c r="S464" t="str">
        <f t="shared" si="246"/>
        <v>no</v>
      </c>
      <c r="T464" t="str">
        <f t="shared" si="246"/>
        <v>no</v>
      </c>
      <c r="U464" t="str">
        <f t="shared" si="246"/>
        <v>no</v>
      </c>
      <c r="V464" t="str">
        <f t="shared" si="246"/>
        <v>no</v>
      </c>
      <c r="W464" t="str">
        <f aca="true" t="shared" si="247" ref="W464:AG464">IF($R126=W$353,$P126,"no")</f>
        <v>no</v>
      </c>
      <c r="X464" t="str">
        <f t="shared" si="247"/>
        <v>no</v>
      </c>
      <c r="Y464" t="str">
        <f t="shared" si="247"/>
        <v>no</v>
      </c>
      <c r="Z464" t="str">
        <f t="shared" si="247"/>
        <v>no</v>
      </c>
      <c r="AA464" t="str">
        <f t="shared" si="247"/>
        <v>no</v>
      </c>
      <c r="AB464" t="str">
        <f t="shared" si="247"/>
        <v>no</v>
      </c>
      <c r="AC464" t="str">
        <f t="shared" si="247"/>
        <v>no</v>
      </c>
      <c r="AD464" t="str">
        <f t="shared" si="247"/>
        <v>no</v>
      </c>
      <c r="AE464" t="str">
        <f t="shared" si="247"/>
        <v>no</v>
      </c>
      <c r="AF464" t="str">
        <f t="shared" si="247"/>
        <v>no</v>
      </c>
      <c r="AG464" t="str">
        <f t="shared" si="247"/>
        <v>no</v>
      </c>
    </row>
    <row r="465" spans="12:33" ht="12.75">
      <c r="L465" t="s">
        <v>97</v>
      </c>
      <c r="M465" t="str">
        <f t="shared" si="234"/>
        <v>no</v>
      </c>
      <c r="N465" t="str">
        <f t="shared" si="234"/>
        <v>no</v>
      </c>
      <c r="O465" t="str">
        <f t="shared" si="246"/>
        <v>no</v>
      </c>
      <c r="P465" t="str">
        <f t="shared" si="246"/>
        <v>no</v>
      </c>
      <c r="Q465" t="str">
        <f t="shared" si="246"/>
        <v>no</v>
      </c>
      <c r="R465" t="str">
        <f t="shared" si="246"/>
        <v>no</v>
      </c>
      <c r="S465" t="str">
        <f t="shared" si="246"/>
        <v>no</v>
      </c>
      <c r="T465" t="str">
        <f t="shared" si="246"/>
        <v>no</v>
      </c>
      <c r="U465" t="str">
        <f t="shared" si="246"/>
        <v>UCG</v>
      </c>
      <c r="V465" t="str">
        <f t="shared" si="246"/>
        <v>no</v>
      </c>
      <c r="W465" t="str">
        <f aca="true" t="shared" si="248" ref="W465:AG465">IF($R127=W$353,$P127,"no")</f>
        <v>no</v>
      </c>
      <c r="X465" t="str">
        <f t="shared" si="248"/>
        <v>no</v>
      </c>
      <c r="Y465" t="str">
        <f t="shared" si="248"/>
        <v>no</v>
      </c>
      <c r="Z465" t="str">
        <f t="shared" si="248"/>
        <v>no</v>
      </c>
      <c r="AA465" t="str">
        <f t="shared" si="248"/>
        <v>no</v>
      </c>
      <c r="AB465" t="str">
        <f t="shared" si="248"/>
        <v>no</v>
      </c>
      <c r="AC465" t="str">
        <f t="shared" si="248"/>
        <v>no</v>
      </c>
      <c r="AD465" t="str">
        <f t="shared" si="248"/>
        <v>no</v>
      </c>
      <c r="AE465" t="str">
        <f t="shared" si="248"/>
        <v>no</v>
      </c>
      <c r="AF465" t="str">
        <f t="shared" si="248"/>
        <v>no</v>
      </c>
      <c r="AG465" t="str">
        <f t="shared" si="248"/>
        <v>no</v>
      </c>
    </row>
    <row r="466" spans="12:33" ht="12.75">
      <c r="L466" t="s">
        <v>97</v>
      </c>
      <c r="M466" t="str">
        <f t="shared" si="234"/>
        <v>no</v>
      </c>
      <c r="N466" t="str">
        <f t="shared" si="234"/>
        <v>no</v>
      </c>
      <c r="O466" t="str">
        <f t="shared" si="246"/>
        <v>no</v>
      </c>
      <c r="P466" t="str">
        <f t="shared" si="246"/>
        <v>no</v>
      </c>
      <c r="Q466" t="str">
        <f t="shared" si="246"/>
        <v>no</v>
      </c>
      <c r="R466" t="str">
        <f t="shared" si="246"/>
        <v>no</v>
      </c>
      <c r="S466" t="str">
        <f t="shared" si="246"/>
        <v>no</v>
      </c>
      <c r="T466" t="str">
        <f t="shared" si="246"/>
        <v>no</v>
      </c>
      <c r="U466" t="str">
        <f t="shared" si="246"/>
        <v>no</v>
      </c>
      <c r="V466" t="str">
        <f t="shared" si="246"/>
        <v>no</v>
      </c>
      <c r="W466" t="str">
        <f aca="true" t="shared" si="249" ref="W466:AG466">IF($R128=W$353,$P128,"no")</f>
        <v>no</v>
      </c>
      <c r="X466" t="str">
        <f t="shared" si="249"/>
        <v>no</v>
      </c>
      <c r="Y466" t="str">
        <f t="shared" si="249"/>
        <v>no</v>
      </c>
      <c r="Z466" t="str">
        <f t="shared" si="249"/>
        <v>no</v>
      </c>
      <c r="AA466" t="str">
        <f t="shared" si="249"/>
        <v>no</v>
      </c>
      <c r="AB466" t="str">
        <f t="shared" si="249"/>
        <v>no</v>
      </c>
      <c r="AC466" t="str">
        <f t="shared" si="249"/>
        <v>no</v>
      </c>
      <c r="AD466" t="str">
        <f t="shared" si="249"/>
        <v>no</v>
      </c>
      <c r="AE466" t="str">
        <f t="shared" si="249"/>
        <v>no</v>
      </c>
      <c r="AF466" t="str">
        <f t="shared" si="249"/>
        <v>no</v>
      </c>
      <c r="AG466" t="str">
        <f t="shared" si="249"/>
        <v>no</v>
      </c>
    </row>
    <row r="467" spans="12:33" ht="12.75">
      <c r="L467" t="s">
        <v>97</v>
      </c>
      <c r="M467" t="str">
        <f t="shared" si="234"/>
        <v>no</v>
      </c>
      <c r="N467" t="str">
        <f t="shared" si="234"/>
        <v>no</v>
      </c>
      <c r="O467" t="str">
        <f t="shared" si="246"/>
        <v>no</v>
      </c>
      <c r="P467" t="str">
        <f t="shared" si="246"/>
        <v>UCU</v>
      </c>
      <c r="Q467" t="str">
        <f t="shared" si="246"/>
        <v>no</v>
      </c>
      <c r="R467" t="str">
        <f t="shared" si="246"/>
        <v>no</v>
      </c>
      <c r="S467" t="str">
        <f t="shared" si="246"/>
        <v>no</v>
      </c>
      <c r="T467" t="str">
        <f t="shared" si="246"/>
        <v>no</v>
      </c>
      <c r="U467" t="str">
        <f t="shared" si="246"/>
        <v>no</v>
      </c>
      <c r="V467" t="str">
        <f t="shared" si="246"/>
        <v>no</v>
      </c>
      <c r="W467" t="str">
        <f aca="true" t="shared" si="250" ref="W467:AG467">IF($R129=W$353,$P129,"no")</f>
        <v>no</v>
      </c>
      <c r="X467" t="str">
        <f t="shared" si="250"/>
        <v>no</v>
      </c>
      <c r="Y467" t="str">
        <f t="shared" si="250"/>
        <v>no</v>
      </c>
      <c r="Z467" t="str">
        <f t="shared" si="250"/>
        <v>no</v>
      </c>
      <c r="AA467" t="str">
        <f t="shared" si="250"/>
        <v>no</v>
      </c>
      <c r="AB467" t="str">
        <f t="shared" si="250"/>
        <v>no</v>
      </c>
      <c r="AC467" t="str">
        <f t="shared" si="250"/>
        <v>no</v>
      </c>
      <c r="AD467" t="str">
        <f t="shared" si="250"/>
        <v>no</v>
      </c>
      <c r="AE467" t="str">
        <f t="shared" si="250"/>
        <v>no</v>
      </c>
      <c r="AF467" t="str">
        <f t="shared" si="250"/>
        <v>no</v>
      </c>
      <c r="AG467" t="str">
        <f t="shared" si="250"/>
        <v>no</v>
      </c>
    </row>
    <row r="468" spans="12:33" ht="12.75">
      <c r="L468" t="s">
        <v>97</v>
      </c>
      <c r="M468" t="str">
        <f t="shared" si="234"/>
        <v>no</v>
      </c>
      <c r="N468" t="str">
        <f t="shared" si="234"/>
        <v>no</v>
      </c>
      <c r="O468" t="str">
        <f t="shared" si="246"/>
        <v>no</v>
      </c>
      <c r="P468" t="str">
        <f t="shared" si="246"/>
        <v>no</v>
      </c>
      <c r="Q468" t="str">
        <f t="shared" si="246"/>
        <v>no</v>
      </c>
      <c r="R468" t="str">
        <f t="shared" si="246"/>
        <v>no</v>
      </c>
      <c r="S468" t="str">
        <f t="shared" si="246"/>
        <v>no</v>
      </c>
      <c r="T468" t="str">
        <f t="shared" si="246"/>
        <v>no</v>
      </c>
      <c r="U468" t="str">
        <f t="shared" si="246"/>
        <v>no</v>
      </c>
      <c r="V468" t="str">
        <f t="shared" si="246"/>
        <v>no</v>
      </c>
      <c r="W468" t="str">
        <f aca="true" t="shared" si="251" ref="W468:AG468">IF($R130=W$353,$P130,"no")</f>
        <v>no</v>
      </c>
      <c r="X468" t="str">
        <f t="shared" si="251"/>
        <v>no</v>
      </c>
      <c r="Y468" t="str">
        <f t="shared" si="251"/>
        <v>no</v>
      </c>
      <c r="Z468" t="str">
        <f t="shared" si="251"/>
        <v>no</v>
      </c>
      <c r="AA468" t="str">
        <f t="shared" si="251"/>
        <v>no</v>
      </c>
      <c r="AB468" t="str">
        <f t="shared" si="251"/>
        <v>no</v>
      </c>
      <c r="AC468" t="str">
        <f t="shared" si="251"/>
        <v>no</v>
      </c>
      <c r="AD468" t="str">
        <f t="shared" si="251"/>
        <v>no</v>
      </c>
      <c r="AE468" t="str">
        <f t="shared" si="251"/>
        <v>no</v>
      </c>
      <c r="AF468" t="str">
        <f t="shared" si="251"/>
        <v>no</v>
      </c>
      <c r="AG468" t="str">
        <f t="shared" si="251"/>
        <v>no</v>
      </c>
    </row>
    <row r="469" spans="12:33" ht="12.75">
      <c r="L469" t="s">
        <v>97</v>
      </c>
      <c r="M469" t="str">
        <f t="shared" si="234"/>
        <v>no</v>
      </c>
      <c r="N469" t="str">
        <f t="shared" si="234"/>
        <v>no</v>
      </c>
      <c r="O469" t="str">
        <f t="shared" si="246"/>
        <v>no</v>
      </c>
      <c r="P469" t="str">
        <f t="shared" si="246"/>
        <v>no</v>
      </c>
      <c r="Q469" t="str">
        <f t="shared" si="246"/>
        <v>no</v>
      </c>
      <c r="R469" t="str">
        <f t="shared" si="246"/>
        <v>no</v>
      </c>
      <c r="S469" t="str">
        <f t="shared" si="246"/>
        <v>no</v>
      </c>
      <c r="T469" t="str">
        <f t="shared" si="246"/>
        <v>no</v>
      </c>
      <c r="U469" t="str">
        <f t="shared" si="246"/>
        <v>no</v>
      </c>
      <c r="V469" t="str">
        <f t="shared" si="246"/>
        <v>no</v>
      </c>
      <c r="W469" t="str">
        <f aca="true" t="shared" si="252" ref="W469:AG469">IF($R131=W$353,$P131,"no")</f>
        <v>no</v>
      </c>
      <c r="X469" t="str">
        <f t="shared" si="252"/>
        <v>no</v>
      </c>
      <c r="Y469" t="str">
        <f t="shared" si="252"/>
        <v>no</v>
      </c>
      <c r="Z469" t="str">
        <f t="shared" si="252"/>
        <v>UGA</v>
      </c>
      <c r="AA469" t="str">
        <f t="shared" si="252"/>
        <v>no</v>
      </c>
      <c r="AB469" t="str">
        <f t="shared" si="252"/>
        <v>no</v>
      </c>
      <c r="AC469" t="str">
        <f t="shared" si="252"/>
        <v>no</v>
      </c>
      <c r="AD469" t="str">
        <f t="shared" si="252"/>
        <v>no</v>
      </c>
      <c r="AE469" t="str">
        <f t="shared" si="252"/>
        <v>no</v>
      </c>
      <c r="AF469" t="str">
        <f t="shared" si="252"/>
        <v>no</v>
      </c>
      <c r="AG469" t="str">
        <f t="shared" si="252"/>
        <v>no</v>
      </c>
    </row>
    <row r="470" spans="12:33" ht="12.75">
      <c r="L470" t="s">
        <v>97</v>
      </c>
      <c r="M470" t="str">
        <f t="shared" si="234"/>
        <v>no</v>
      </c>
      <c r="N470" t="str">
        <f t="shared" si="234"/>
        <v>no</v>
      </c>
      <c r="O470" t="str">
        <f t="shared" si="246"/>
        <v>no</v>
      </c>
      <c r="P470" t="str">
        <f t="shared" si="246"/>
        <v>no</v>
      </c>
      <c r="Q470" t="str">
        <f t="shared" si="246"/>
        <v>no</v>
      </c>
      <c r="R470" t="str">
        <f t="shared" si="246"/>
        <v>no</v>
      </c>
      <c r="S470" t="str">
        <f t="shared" si="246"/>
        <v>no</v>
      </c>
      <c r="T470" t="str">
        <f t="shared" si="246"/>
        <v>no</v>
      </c>
      <c r="U470" t="str">
        <f t="shared" si="246"/>
        <v>no</v>
      </c>
      <c r="V470" t="str">
        <f t="shared" si="246"/>
        <v>no</v>
      </c>
      <c r="W470" t="str">
        <f aca="true" t="shared" si="253" ref="W470:AG470">IF($R132=W$353,$P132,"no")</f>
        <v>no</v>
      </c>
      <c r="X470" t="str">
        <f t="shared" si="253"/>
        <v>no</v>
      </c>
      <c r="Y470" t="str">
        <f t="shared" si="253"/>
        <v>no</v>
      </c>
      <c r="Z470" t="str">
        <f t="shared" si="253"/>
        <v>no</v>
      </c>
      <c r="AA470" t="str">
        <f t="shared" si="253"/>
        <v>no</v>
      </c>
      <c r="AB470" t="str">
        <f t="shared" si="253"/>
        <v>no</v>
      </c>
      <c r="AC470" t="str">
        <f t="shared" si="253"/>
        <v>no</v>
      </c>
      <c r="AD470" t="str">
        <f t="shared" si="253"/>
        <v>no</v>
      </c>
      <c r="AE470" t="str">
        <f t="shared" si="253"/>
        <v>no</v>
      </c>
      <c r="AF470" t="str">
        <f t="shared" si="253"/>
        <v>no</v>
      </c>
      <c r="AG470" t="str">
        <f t="shared" si="253"/>
        <v>no</v>
      </c>
    </row>
    <row r="471" spans="12:33" ht="12.75">
      <c r="L471" t="s">
        <v>97</v>
      </c>
      <c r="M471" t="str">
        <f t="shared" si="234"/>
        <v>no</v>
      </c>
      <c r="N471" t="str">
        <f t="shared" si="234"/>
        <v>no</v>
      </c>
      <c r="O471" t="str">
        <f t="shared" si="246"/>
        <v>no</v>
      </c>
      <c r="P471" t="str">
        <f t="shared" si="246"/>
        <v>no</v>
      </c>
      <c r="Q471" t="str">
        <f t="shared" si="246"/>
        <v>no</v>
      </c>
      <c r="R471" t="str">
        <f t="shared" si="246"/>
        <v>no</v>
      </c>
      <c r="S471" t="str">
        <f t="shared" si="246"/>
        <v>no</v>
      </c>
      <c r="T471" t="str">
        <f t="shared" si="246"/>
        <v>no</v>
      </c>
      <c r="U471" t="str">
        <f t="shared" si="246"/>
        <v>UGC</v>
      </c>
      <c r="V471" t="str">
        <f t="shared" si="246"/>
        <v>no</v>
      </c>
      <c r="W471" t="str">
        <f aca="true" t="shared" si="254" ref="W471:AG471">IF($R133=W$353,$P133,"no")</f>
        <v>no</v>
      </c>
      <c r="X471" t="str">
        <f t="shared" si="254"/>
        <v>no</v>
      </c>
      <c r="Y471" t="str">
        <f t="shared" si="254"/>
        <v>no</v>
      </c>
      <c r="Z471" t="str">
        <f t="shared" si="254"/>
        <v>no</v>
      </c>
      <c r="AA471" t="str">
        <f t="shared" si="254"/>
        <v>no</v>
      </c>
      <c r="AB471" t="str">
        <f t="shared" si="254"/>
        <v>no</v>
      </c>
      <c r="AC471" t="str">
        <f t="shared" si="254"/>
        <v>no</v>
      </c>
      <c r="AD471" t="str">
        <f t="shared" si="254"/>
        <v>no</v>
      </c>
      <c r="AE471" t="str">
        <f t="shared" si="254"/>
        <v>no</v>
      </c>
      <c r="AF471" t="str">
        <f t="shared" si="254"/>
        <v>no</v>
      </c>
      <c r="AG471" t="str">
        <f t="shared" si="254"/>
        <v>no</v>
      </c>
    </row>
    <row r="472" spans="12:33" ht="12.75">
      <c r="L472" t="s">
        <v>97</v>
      </c>
      <c r="M472" t="str">
        <f t="shared" si="234"/>
        <v>no</v>
      </c>
      <c r="N472" t="str">
        <f t="shared" si="234"/>
        <v>no</v>
      </c>
      <c r="O472" t="str">
        <f t="shared" si="246"/>
        <v>no</v>
      </c>
      <c r="P472" t="str">
        <f t="shared" si="246"/>
        <v>no</v>
      </c>
      <c r="Q472" t="str">
        <f t="shared" si="246"/>
        <v>no</v>
      </c>
      <c r="R472" t="str">
        <f t="shared" si="246"/>
        <v>no</v>
      </c>
      <c r="S472" t="str">
        <f t="shared" si="246"/>
        <v>no</v>
      </c>
      <c r="T472" t="str">
        <f t="shared" si="246"/>
        <v>no</v>
      </c>
      <c r="U472" t="str">
        <f t="shared" si="246"/>
        <v>no</v>
      </c>
      <c r="V472" t="str">
        <f t="shared" si="246"/>
        <v>no</v>
      </c>
      <c r="W472" t="str">
        <f aca="true" t="shared" si="255" ref="W472:AG472">IF($R134=W$353,$P134,"no")</f>
        <v>no</v>
      </c>
      <c r="X472" t="str">
        <f t="shared" si="255"/>
        <v>no</v>
      </c>
      <c r="Y472" t="str">
        <f t="shared" si="255"/>
        <v>no</v>
      </c>
      <c r="Z472" t="str">
        <f t="shared" si="255"/>
        <v>no</v>
      </c>
      <c r="AA472" t="str">
        <f t="shared" si="255"/>
        <v>no</v>
      </c>
      <c r="AB472" t="str">
        <f t="shared" si="255"/>
        <v>no</v>
      </c>
      <c r="AC472" t="str">
        <f t="shared" si="255"/>
        <v>no</v>
      </c>
      <c r="AD472" t="str">
        <f t="shared" si="255"/>
        <v>no</v>
      </c>
      <c r="AE472" t="str">
        <f t="shared" si="255"/>
        <v>no</v>
      </c>
      <c r="AF472" t="str">
        <f t="shared" si="255"/>
        <v>no</v>
      </c>
      <c r="AG472" t="str">
        <f t="shared" si="255"/>
        <v>no</v>
      </c>
    </row>
    <row r="473" spans="12:33" ht="12.75">
      <c r="L473" t="s">
        <v>97</v>
      </c>
      <c r="M473" t="str">
        <f t="shared" si="234"/>
        <v>no</v>
      </c>
      <c r="N473" t="str">
        <f t="shared" si="234"/>
        <v>no</v>
      </c>
      <c r="O473" t="str">
        <f t="shared" si="246"/>
        <v>no</v>
      </c>
      <c r="P473" t="str">
        <f t="shared" si="246"/>
        <v>no</v>
      </c>
      <c r="Q473" t="str">
        <f t="shared" si="246"/>
        <v>no</v>
      </c>
      <c r="R473" t="str">
        <f t="shared" si="246"/>
        <v>no</v>
      </c>
      <c r="S473" t="str">
        <f t="shared" si="246"/>
        <v>no</v>
      </c>
      <c r="T473" t="str">
        <f t="shared" si="246"/>
        <v>UGG</v>
      </c>
      <c r="U473" t="str">
        <f t="shared" si="246"/>
        <v>no</v>
      </c>
      <c r="V473" t="str">
        <f t="shared" si="246"/>
        <v>no</v>
      </c>
      <c r="W473" t="str">
        <f aca="true" t="shared" si="256" ref="W473:AG473">IF($R135=W$353,$P135,"no")</f>
        <v>no</v>
      </c>
      <c r="X473" t="str">
        <f t="shared" si="256"/>
        <v>no</v>
      </c>
      <c r="Y473" t="str">
        <f t="shared" si="256"/>
        <v>no</v>
      </c>
      <c r="Z473" t="str">
        <f t="shared" si="256"/>
        <v>no</v>
      </c>
      <c r="AA473" t="str">
        <f t="shared" si="256"/>
        <v>no</v>
      </c>
      <c r="AB473" t="str">
        <f t="shared" si="256"/>
        <v>no</v>
      </c>
      <c r="AC473" t="str">
        <f t="shared" si="256"/>
        <v>no</v>
      </c>
      <c r="AD473" t="str">
        <f t="shared" si="256"/>
        <v>no</v>
      </c>
      <c r="AE473" t="str">
        <f t="shared" si="256"/>
        <v>no</v>
      </c>
      <c r="AF473" t="str">
        <f t="shared" si="256"/>
        <v>no</v>
      </c>
      <c r="AG473" t="str">
        <f t="shared" si="256"/>
        <v>no</v>
      </c>
    </row>
    <row r="474" spans="12:33" ht="12.75">
      <c r="L474" t="s">
        <v>97</v>
      </c>
      <c r="M474" t="str">
        <f aca="true" t="shared" si="257" ref="M474:N481">IF($R136=M$353,$P136,"no")</f>
        <v>no</v>
      </c>
      <c r="N474" t="str">
        <f t="shared" si="257"/>
        <v>no</v>
      </c>
      <c r="O474" t="str">
        <f aca="true" t="shared" si="258" ref="O474:V481">IF($R136=O$353,$P136,"no")</f>
        <v>no</v>
      </c>
      <c r="P474" t="str">
        <f t="shared" si="258"/>
        <v>no</v>
      </c>
      <c r="Q474" t="str">
        <f t="shared" si="258"/>
        <v>no</v>
      </c>
      <c r="R474" t="str">
        <f t="shared" si="258"/>
        <v>no</v>
      </c>
      <c r="S474" t="str">
        <f t="shared" si="258"/>
        <v>no</v>
      </c>
      <c r="T474" t="str">
        <f t="shared" si="258"/>
        <v>no</v>
      </c>
      <c r="U474" t="str">
        <f t="shared" si="258"/>
        <v>no</v>
      </c>
      <c r="V474" t="str">
        <f t="shared" si="258"/>
        <v>no</v>
      </c>
      <c r="W474" t="str">
        <f aca="true" t="shared" si="259" ref="W474:AG474">IF($R136=W$353,$P136,"no")</f>
        <v>no</v>
      </c>
      <c r="X474" t="str">
        <f t="shared" si="259"/>
        <v>no</v>
      </c>
      <c r="Y474" t="str">
        <f t="shared" si="259"/>
        <v>no</v>
      </c>
      <c r="Z474" t="str">
        <f t="shared" si="259"/>
        <v>no</v>
      </c>
      <c r="AA474" t="str">
        <f t="shared" si="259"/>
        <v>no</v>
      </c>
      <c r="AB474" t="str">
        <f t="shared" si="259"/>
        <v>no</v>
      </c>
      <c r="AC474" t="str">
        <f t="shared" si="259"/>
        <v>no</v>
      </c>
      <c r="AD474" t="str">
        <f t="shared" si="259"/>
        <v>no</v>
      </c>
      <c r="AE474" t="str">
        <f t="shared" si="259"/>
        <v>no</v>
      </c>
      <c r="AF474" t="str">
        <f t="shared" si="259"/>
        <v>no</v>
      </c>
      <c r="AG474" t="str">
        <f t="shared" si="259"/>
        <v>no</v>
      </c>
    </row>
    <row r="475" spans="12:33" ht="12.75">
      <c r="L475" t="s">
        <v>97</v>
      </c>
      <c r="M475" t="str">
        <f t="shared" si="257"/>
        <v>no</v>
      </c>
      <c r="N475" t="str">
        <f t="shared" si="257"/>
        <v>no</v>
      </c>
      <c r="O475" t="str">
        <f t="shared" si="258"/>
        <v>UGU</v>
      </c>
      <c r="P475" t="str">
        <f t="shared" si="258"/>
        <v>no</v>
      </c>
      <c r="Q475" t="str">
        <f t="shared" si="258"/>
        <v>no</v>
      </c>
      <c r="R475" t="str">
        <f t="shared" si="258"/>
        <v>no</v>
      </c>
      <c r="S475" t="str">
        <f t="shared" si="258"/>
        <v>no</v>
      </c>
      <c r="T475" t="str">
        <f t="shared" si="258"/>
        <v>no</v>
      </c>
      <c r="U475" t="str">
        <f t="shared" si="258"/>
        <v>no</v>
      </c>
      <c r="V475" t="str">
        <f t="shared" si="258"/>
        <v>no</v>
      </c>
      <c r="W475" t="str">
        <f aca="true" t="shared" si="260" ref="W475:AG475">IF($R137=W$353,$P137,"no")</f>
        <v>no</v>
      </c>
      <c r="X475" t="str">
        <f t="shared" si="260"/>
        <v>no</v>
      </c>
      <c r="Y475" t="str">
        <f t="shared" si="260"/>
        <v>no</v>
      </c>
      <c r="Z475" t="str">
        <f t="shared" si="260"/>
        <v>no</v>
      </c>
      <c r="AA475" t="str">
        <f t="shared" si="260"/>
        <v>no</v>
      </c>
      <c r="AB475" t="str">
        <f t="shared" si="260"/>
        <v>no</v>
      </c>
      <c r="AC475" t="str">
        <f t="shared" si="260"/>
        <v>no</v>
      </c>
      <c r="AD475" t="str">
        <f t="shared" si="260"/>
        <v>no</v>
      </c>
      <c r="AE475" t="str">
        <f t="shared" si="260"/>
        <v>no</v>
      </c>
      <c r="AF475" t="str">
        <f t="shared" si="260"/>
        <v>no</v>
      </c>
      <c r="AG475" t="str">
        <f t="shared" si="260"/>
        <v>no</v>
      </c>
    </row>
    <row r="476" spans="12:33" ht="12.75">
      <c r="L476" t="s">
        <v>97</v>
      </c>
      <c r="M476" t="str">
        <f t="shared" si="257"/>
        <v>no</v>
      </c>
      <c r="N476" t="str">
        <f t="shared" si="257"/>
        <v>no</v>
      </c>
      <c r="O476" t="str">
        <f t="shared" si="258"/>
        <v>no</v>
      </c>
      <c r="P476" t="str">
        <f t="shared" si="258"/>
        <v>no</v>
      </c>
      <c r="Q476" t="str">
        <f t="shared" si="258"/>
        <v>no</v>
      </c>
      <c r="R476" t="str">
        <f t="shared" si="258"/>
        <v>no</v>
      </c>
      <c r="S476" t="str">
        <f t="shared" si="258"/>
        <v>no</v>
      </c>
      <c r="T476" t="str">
        <f t="shared" si="258"/>
        <v>no</v>
      </c>
      <c r="U476" t="str">
        <f t="shared" si="258"/>
        <v>no</v>
      </c>
      <c r="V476" t="str">
        <f t="shared" si="258"/>
        <v>no</v>
      </c>
      <c r="W476" t="str">
        <f aca="true" t="shared" si="261" ref="W476:AG476">IF($R138=W$353,$P138,"no")</f>
        <v>no</v>
      </c>
      <c r="X476" t="str">
        <f t="shared" si="261"/>
        <v>no</v>
      </c>
      <c r="Y476" t="str">
        <f t="shared" si="261"/>
        <v>no</v>
      </c>
      <c r="Z476" t="str">
        <f t="shared" si="261"/>
        <v>no</v>
      </c>
      <c r="AA476" t="str">
        <f t="shared" si="261"/>
        <v>no</v>
      </c>
      <c r="AB476" t="str">
        <f t="shared" si="261"/>
        <v>no</v>
      </c>
      <c r="AC476" t="str">
        <f t="shared" si="261"/>
        <v>no</v>
      </c>
      <c r="AD476" t="str">
        <f t="shared" si="261"/>
        <v>no</v>
      </c>
      <c r="AE476" t="str">
        <f t="shared" si="261"/>
        <v>no</v>
      </c>
      <c r="AF476" t="str">
        <f t="shared" si="261"/>
        <v>no</v>
      </c>
      <c r="AG476" t="str">
        <f t="shared" si="261"/>
        <v>no</v>
      </c>
    </row>
    <row r="477" spans="12:33" ht="12.75">
      <c r="L477" t="s">
        <v>97</v>
      </c>
      <c r="M477" t="str">
        <f t="shared" si="257"/>
        <v>no</v>
      </c>
      <c r="N477" t="str">
        <f t="shared" si="257"/>
        <v>no</v>
      </c>
      <c r="O477" t="str">
        <f t="shared" si="258"/>
        <v>no</v>
      </c>
      <c r="P477" t="str">
        <f t="shared" si="258"/>
        <v>no</v>
      </c>
      <c r="Q477" t="str">
        <f t="shared" si="258"/>
        <v>no</v>
      </c>
      <c r="R477" t="str">
        <f t="shared" si="258"/>
        <v>no</v>
      </c>
      <c r="S477" t="str">
        <f t="shared" si="258"/>
        <v>no</v>
      </c>
      <c r="T477" t="str">
        <f t="shared" si="258"/>
        <v>no</v>
      </c>
      <c r="U477" t="str">
        <f t="shared" si="258"/>
        <v>no</v>
      </c>
      <c r="V477" t="str">
        <f t="shared" si="258"/>
        <v>no</v>
      </c>
      <c r="W477" t="str">
        <f aca="true" t="shared" si="262" ref="W477:AG477">IF($R139=W$353,$P139,"no")</f>
        <v>UUA</v>
      </c>
      <c r="X477" t="str">
        <f t="shared" si="262"/>
        <v>no</v>
      </c>
      <c r="Y477" t="str">
        <f t="shared" si="262"/>
        <v>no</v>
      </c>
      <c r="Z477" t="str">
        <f t="shared" si="262"/>
        <v>no</v>
      </c>
      <c r="AA477" t="str">
        <f t="shared" si="262"/>
        <v>no</v>
      </c>
      <c r="AB477" t="str">
        <f t="shared" si="262"/>
        <v>no</v>
      </c>
      <c r="AC477" t="str">
        <f t="shared" si="262"/>
        <v>no</v>
      </c>
      <c r="AD477" t="str">
        <f t="shared" si="262"/>
        <v>no</v>
      </c>
      <c r="AE477" t="str">
        <f t="shared" si="262"/>
        <v>no</v>
      </c>
      <c r="AF477" t="str">
        <f t="shared" si="262"/>
        <v>no</v>
      </c>
      <c r="AG477" t="str">
        <f t="shared" si="262"/>
        <v>no</v>
      </c>
    </row>
    <row r="478" spans="12:33" ht="12.75">
      <c r="L478" t="s">
        <v>97</v>
      </c>
      <c r="M478" t="str">
        <f t="shared" si="257"/>
        <v>no</v>
      </c>
      <c r="N478" t="str">
        <f t="shared" si="257"/>
        <v>no</v>
      </c>
      <c r="O478" t="str">
        <f t="shared" si="258"/>
        <v>no</v>
      </c>
      <c r="P478" t="str">
        <f t="shared" si="258"/>
        <v>no</v>
      </c>
      <c r="Q478" t="str">
        <f t="shared" si="258"/>
        <v>no</v>
      </c>
      <c r="R478" t="str">
        <f t="shared" si="258"/>
        <v>no</v>
      </c>
      <c r="S478" t="str">
        <f t="shared" si="258"/>
        <v>no</v>
      </c>
      <c r="T478" t="str">
        <f t="shared" si="258"/>
        <v>no</v>
      </c>
      <c r="U478" t="str">
        <f t="shared" si="258"/>
        <v>no</v>
      </c>
      <c r="V478" t="str">
        <f t="shared" si="258"/>
        <v>no</v>
      </c>
      <c r="W478" t="str">
        <f aca="true" t="shared" si="263" ref="W478:AG478">IF($R140=W$353,$P140,"no")</f>
        <v>no</v>
      </c>
      <c r="X478" t="str">
        <f t="shared" si="263"/>
        <v>no</v>
      </c>
      <c r="Y478" t="str">
        <f t="shared" si="263"/>
        <v>no</v>
      </c>
      <c r="Z478" t="str">
        <f t="shared" si="263"/>
        <v>no</v>
      </c>
      <c r="AA478" t="str">
        <f t="shared" si="263"/>
        <v>no</v>
      </c>
      <c r="AB478" t="str">
        <f t="shared" si="263"/>
        <v>no</v>
      </c>
      <c r="AC478" t="str">
        <f t="shared" si="263"/>
        <v>no</v>
      </c>
      <c r="AD478" t="str">
        <f t="shared" si="263"/>
        <v>no</v>
      </c>
      <c r="AE478" t="str">
        <f t="shared" si="263"/>
        <v>no</v>
      </c>
      <c r="AF478" t="str">
        <f t="shared" si="263"/>
        <v>no</v>
      </c>
      <c r="AG478" t="str">
        <f t="shared" si="263"/>
        <v>no</v>
      </c>
    </row>
    <row r="479" spans="12:33" ht="12.75">
      <c r="L479" t="s">
        <v>97</v>
      </c>
      <c r="M479" t="str">
        <f t="shared" si="257"/>
        <v>no</v>
      </c>
      <c r="N479" t="str">
        <f t="shared" si="257"/>
        <v>no</v>
      </c>
      <c r="O479" t="str">
        <f t="shared" si="258"/>
        <v>no</v>
      </c>
      <c r="P479" t="str">
        <f t="shared" si="258"/>
        <v>no</v>
      </c>
      <c r="Q479" t="str">
        <f t="shared" si="258"/>
        <v>no</v>
      </c>
      <c r="R479" t="str">
        <f t="shared" si="258"/>
        <v>UUC</v>
      </c>
      <c r="S479" t="str">
        <f t="shared" si="258"/>
        <v>no</v>
      </c>
      <c r="T479" t="str">
        <f t="shared" si="258"/>
        <v>no</v>
      </c>
      <c r="U479" t="str">
        <f t="shared" si="258"/>
        <v>no</v>
      </c>
      <c r="V479" t="str">
        <f t="shared" si="258"/>
        <v>no</v>
      </c>
      <c r="W479" t="str">
        <f aca="true" t="shared" si="264" ref="W479:AG479">IF($R141=W$353,$P141,"no")</f>
        <v>no</v>
      </c>
      <c r="X479" t="str">
        <f t="shared" si="264"/>
        <v>no</v>
      </c>
      <c r="Y479" t="str">
        <f t="shared" si="264"/>
        <v>no</v>
      </c>
      <c r="Z479" t="str">
        <f t="shared" si="264"/>
        <v>no</v>
      </c>
      <c r="AA479" t="str">
        <f t="shared" si="264"/>
        <v>no</v>
      </c>
      <c r="AB479" t="str">
        <f t="shared" si="264"/>
        <v>no</v>
      </c>
      <c r="AC479" t="str">
        <f t="shared" si="264"/>
        <v>no</v>
      </c>
      <c r="AD479" t="str">
        <f t="shared" si="264"/>
        <v>no</v>
      </c>
      <c r="AE479" t="str">
        <f t="shared" si="264"/>
        <v>no</v>
      </c>
      <c r="AF479" t="str">
        <f t="shared" si="264"/>
        <v>no</v>
      </c>
      <c r="AG479" t="str">
        <f t="shared" si="264"/>
        <v>no</v>
      </c>
    </row>
    <row r="480" spans="12:33" ht="12.75">
      <c r="L480" t="s">
        <v>97</v>
      </c>
      <c r="M480" t="str">
        <f t="shared" si="257"/>
        <v>no</v>
      </c>
      <c r="N480" t="str">
        <f t="shared" si="257"/>
        <v>no</v>
      </c>
      <c r="O480" t="str">
        <f t="shared" si="258"/>
        <v>no</v>
      </c>
      <c r="P480" t="str">
        <f t="shared" si="258"/>
        <v>no</v>
      </c>
      <c r="Q480" t="str">
        <f t="shared" si="258"/>
        <v>no</v>
      </c>
      <c r="R480" t="str">
        <f t="shared" si="258"/>
        <v>no</v>
      </c>
      <c r="S480" t="str">
        <f t="shared" si="258"/>
        <v>no</v>
      </c>
      <c r="T480" t="str">
        <f t="shared" si="258"/>
        <v>no</v>
      </c>
      <c r="U480" t="str">
        <f t="shared" si="258"/>
        <v>no</v>
      </c>
      <c r="V480" t="str">
        <f t="shared" si="258"/>
        <v>no</v>
      </c>
      <c r="W480" t="str">
        <f aca="true" t="shared" si="265" ref="W480:AG480">IF($R142=W$353,$P142,"no")</f>
        <v>no</v>
      </c>
      <c r="X480" t="str">
        <f t="shared" si="265"/>
        <v>no</v>
      </c>
      <c r="Y480" t="str">
        <f t="shared" si="265"/>
        <v>no</v>
      </c>
      <c r="Z480" t="str">
        <f t="shared" si="265"/>
        <v>no</v>
      </c>
      <c r="AA480" t="str">
        <f t="shared" si="265"/>
        <v>no</v>
      </c>
      <c r="AB480" t="str">
        <f t="shared" si="265"/>
        <v>no</v>
      </c>
      <c r="AC480" t="str">
        <f t="shared" si="265"/>
        <v>no</v>
      </c>
      <c r="AD480" t="str">
        <f t="shared" si="265"/>
        <v>no</v>
      </c>
      <c r="AE480" t="str">
        <f t="shared" si="265"/>
        <v>no</v>
      </c>
      <c r="AF480" t="str">
        <f t="shared" si="265"/>
        <v>no</v>
      </c>
      <c r="AG480" t="str">
        <f t="shared" si="265"/>
        <v>no</v>
      </c>
    </row>
    <row r="481" spans="12:33" ht="12.75">
      <c r="L481" t="s">
        <v>97</v>
      </c>
      <c r="M481" t="str">
        <f t="shared" si="257"/>
        <v>no</v>
      </c>
      <c r="N481" t="str">
        <f t="shared" si="257"/>
        <v>no</v>
      </c>
      <c r="O481" t="str">
        <f t="shared" si="258"/>
        <v>no</v>
      </c>
      <c r="P481" t="str">
        <f t="shared" si="258"/>
        <v>no</v>
      </c>
      <c r="Q481" t="str">
        <f t="shared" si="258"/>
        <v>UUG</v>
      </c>
      <c r="R481" t="str">
        <f t="shared" si="258"/>
        <v>no</v>
      </c>
      <c r="S481" t="str">
        <f t="shared" si="258"/>
        <v>no</v>
      </c>
      <c r="T481" t="str">
        <f t="shared" si="258"/>
        <v>no</v>
      </c>
      <c r="U481" t="str">
        <f t="shared" si="258"/>
        <v>no</v>
      </c>
      <c r="V481" t="str">
        <f t="shared" si="258"/>
        <v>no</v>
      </c>
      <c r="W481" t="str">
        <f aca="true" t="shared" si="266" ref="W481:AG481">IF($R143=W$353,$P143,"no")</f>
        <v>no</v>
      </c>
      <c r="X481" t="str">
        <f t="shared" si="266"/>
        <v>no</v>
      </c>
      <c r="Y481" t="str">
        <f t="shared" si="266"/>
        <v>no</v>
      </c>
      <c r="Z481" t="str">
        <f t="shared" si="266"/>
        <v>no</v>
      </c>
      <c r="AA481" t="str">
        <f t="shared" si="266"/>
        <v>no</v>
      </c>
      <c r="AB481" t="str">
        <f t="shared" si="266"/>
        <v>no</v>
      </c>
      <c r="AC481" t="str">
        <f t="shared" si="266"/>
        <v>no</v>
      </c>
      <c r="AD481" t="str">
        <f t="shared" si="266"/>
        <v>no</v>
      </c>
      <c r="AE481" t="str">
        <f t="shared" si="266"/>
        <v>no</v>
      </c>
      <c r="AF481" t="str">
        <f t="shared" si="266"/>
        <v>no</v>
      </c>
      <c r="AG481" t="str">
        <f t="shared" si="266"/>
        <v>no</v>
      </c>
    </row>
    <row r="482" spans="12:33" ht="12.75">
      <c r="L482" t="s">
        <v>97</v>
      </c>
      <c r="M482" t="str">
        <f>IF($R144=M$353,$P144,"no")</f>
        <v>no</v>
      </c>
      <c r="N482" t="str">
        <f aca="true" t="shared" si="267" ref="N482:AC482">IF($R144=N$353,$P144,"no")</f>
        <v>no</v>
      </c>
      <c r="O482" t="str">
        <f t="shared" si="267"/>
        <v>no</v>
      </c>
      <c r="P482" t="str">
        <f t="shared" si="267"/>
        <v>no</v>
      </c>
      <c r="Q482" t="str">
        <f t="shared" si="267"/>
        <v>no</v>
      </c>
      <c r="R482" t="str">
        <f t="shared" si="267"/>
        <v>no</v>
      </c>
      <c r="S482" t="str">
        <f t="shared" si="267"/>
        <v>no</v>
      </c>
      <c r="T482" t="str">
        <f t="shared" si="267"/>
        <v>no</v>
      </c>
      <c r="U482" t="str">
        <f t="shared" si="267"/>
        <v>no</v>
      </c>
      <c r="V482" t="str">
        <f t="shared" si="267"/>
        <v>no</v>
      </c>
      <c r="W482" t="str">
        <f t="shared" si="267"/>
        <v>no</v>
      </c>
      <c r="X482" t="str">
        <f t="shared" si="267"/>
        <v>no</v>
      </c>
      <c r="Y482" t="str">
        <f t="shared" si="267"/>
        <v>no</v>
      </c>
      <c r="Z482" t="str">
        <f t="shared" si="267"/>
        <v>no</v>
      </c>
      <c r="AA482" t="str">
        <f t="shared" si="267"/>
        <v>no</v>
      </c>
      <c r="AB482" t="str">
        <f t="shared" si="267"/>
        <v>no</v>
      </c>
      <c r="AC482" t="str">
        <f t="shared" si="267"/>
        <v>no</v>
      </c>
      <c r="AD482" t="str">
        <f>IF($R144=AD$353,$P144,"no")</f>
        <v>no</v>
      </c>
      <c r="AE482" t="str">
        <f>IF($R144=AE$353,$P144,"no")</f>
        <v>no</v>
      </c>
      <c r="AF482" t="str">
        <f>IF($R144=AF$353,$P144,"no")</f>
        <v>no</v>
      </c>
      <c r="AG482" t="str">
        <f>IF($R144=AG$353,$P144,"no")</f>
        <v>no</v>
      </c>
    </row>
    <row r="483" spans="12:33" ht="12.75">
      <c r="L483" t="str">
        <f>IF($R145=L$353,$P145,"no")</f>
        <v>UUU</v>
      </c>
      <c r="M483" t="str">
        <f>IF($R145=M$353,$P145,"no")</f>
        <v>no</v>
      </c>
      <c r="N483" t="str">
        <f aca="true" t="shared" si="268" ref="N483:AG483">IF($R145=N$353,$P145,"no")</f>
        <v>no</v>
      </c>
      <c r="O483" t="str">
        <f t="shared" si="268"/>
        <v>no</v>
      </c>
      <c r="P483" t="str">
        <f t="shared" si="268"/>
        <v>no</v>
      </c>
      <c r="Q483" t="str">
        <f t="shared" si="268"/>
        <v>no</v>
      </c>
      <c r="R483" t="str">
        <f t="shared" si="268"/>
        <v>no</v>
      </c>
      <c r="S483" t="str">
        <f t="shared" si="268"/>
        <v>no</v>
      </c>
      <c r="T483" t="str">
        <f t="shared" si="268"/>
        <v>no</v>
      </c>
      <c r="U483" t="str">
        <f t="shared" si="268"/>
        <v>no</v>
      </c>
      <c r="V483" t="str">
        <f t="shared" si="268"/>
        <v>no</v>
      </c>
      <c r="W483" t="str">
        <f t="shared" si="268"/>
        <v>no</v>
      </c>
      <c r="X483" t="str">
        <f t="shared" si="268"/>
        <v>no</v>
      </c>
      <c r="Y483" t="str">
        <f t="shared" si="268"/>
        <v>no</v>
      </c>
      <c r="Z483" t="str">
        <f t="shared" si="268"/>
        <v>no</v>
      </c>
      <c r="AA483" t="str">
        <f t="shared" si="268"/>
        <v>no</v>
      </c>
      <c r="AB483" t="str">
        <f t="shared" si="268"/>
        <v>no</v>
      </c>
      <c r="AC483" t="str">
        <f t="shared" si="268"/>
        <v>no</v>
      </c>
      <c r="AD483" t="str">
        <f t="shared" si="268"/>
        <v>no</v>
      </c>
      <c r="AE483" t="str">
        <f t="shared" si="268"/>
        <v>no</v>
      </c>
      <c r="AF483" t="str">
        <f t="shared" si="268"/>
        <v>no</v>
      </c>
      <c r="AG483" t="str">
        <f t="shared" si="268"/>
        <v>no</v>
      </c>
    </row>
    <row r="484" spans="12:33" ht="12.75">
      <c r="L484" s="1">
        <v>0</v>
      </c>
      <c r="M484" s="1">
        <v>1</v>
      </c>
      <c r="N484" s="1">
        <v>2</v>
      </c>
      <c r="O484" s="1">
        <v>3</v>
      </c>
      <c r="P484" s="1">
        <v>4</v>
      </c>
      <c r="Q484" s="1">
        <v>5</v>
      </c>
      <c r="R484" s="1">
        <v>6</v>
      </c>
      <c r="S484" s="1">
        <v>7</v>
      </c>
      <c r="T484" s="1">
        <v>8</v>
      </c>
      <c r="U484" s="1">
        <v>9</v>
      </c>
      <c r="V484" s="1">
        <v>10</v>
      </c>
      <c r="W484" s="1">
        <v>11</v>
      </c>
      <c r="X484" s="1">
        <v>12</v>
      </c>
      <c r="Y484" s="1">
        <v>13</v>
      </c>
      <c r="Z484" s="1">
        <v>14</v>
      </c>
      <c r="AA484" s="1">
        <v>15</v>
      </c>
      <c r="AB484" s="1">
        <v>16</v>
      </c>
      <c r="AC484" s="1">
        <v>17</v>
      </c>
      <c r="AD484" s="1">
        <v>18</v>
      </c>
      <c r="AE484" s="1">
        <v>19</v>
      </c>
      <c r="AF484" s="1">
        <v>20</v>
      </c>
      <c r="AG484" s="1">
        <v>21</v>
      </c>
    </row>
    <row r="485" spans="12:33" ht="12.75">
      <c r="L485">
        <f>COUNTIF(L354:L483,"no")</f>
        <v>129</v>
      </c>
      <c r="M485">
        <f aca="true" t="shared" si="269" ref="M485:S485">COUNTIF(M354:M483,"no")</f>
        <v>129</v>
      </c>
      <c r="N485">
        <f t="shared" si="269"/>
        <v>129</v>
      </c>
      <c r="O485">
        <f t="shared" si="269"/>
        <v>128</v>
      </c>
      <c r="P485">
        <f t="shared" si="269"/>
        <v>128</v>
      </c>
      <c r="Q485">
        <f t="shared" si="269"/>
        <v>127</v>
      </c>
      <c r="R485">
        <f t="shared" si="269"/>
        <v>126</v>
      </c>
      <c r="S485">
        <f t="shared" si="269"/>
        <v>126</v>
      </c>
      <c r="T485">
        <f>COUNTIF(T354:T483,"no")</f>
        <v>126</v>
      </c>
      <c r="U485">
        <f aca="true" t="shared" si="270" ref="U485:AG485">COUNTIF(U354:U483,"no")</f>
        <v>125</v>
      </c>
      <c r="V485">
        <f t="shared" si="270"/>
        <v>125</v>
      </c>
      <c r="W485">
        <f t="shared" si="270"/>
        <v>125</v>
      </c>
      <c r="X485">
        <f t="shared" si="270"/>
        <v>125</v>
      </c>
      <c r="Y485">
        <f t="shared" si="270"/>
        <v>126</v>
      </c>
      <c r="Z485">
        <f t="shared" si="270"/>
        <v>126</v>
      </c>
      <c r="AA485">
        <f t="shared" si="270"/>
        <v>126</v>
      </c>
      <c r="AB485">
        <f t="shared" si="270"/>
        <v>127</v>
      </c>
      <c r="AC485">
        <f t="shared" si="270"/>
        <v>128</v>
      </c>
      <c r="AD485">
        <f t="shared" si="270"/>
        <v>128</v>
      </c>
      <c r="AE485">
        <f t="shared" si="270"/>
        <v>129</v>
      </c>
      <c r="AF485">
        <f t="shared" si="270"/>
        <v>129</v>
      </c>
      <c r="AG485">
        <f t="shared" si="270"/>
        <v>129</v>
      </c>
    </row>
    <row r="486" spans="12:33" ht="12.75">
      <c r="L486">
        <f aca="true" t="shared" si="271" ref="L486:AG486">130-L485</f>
        <v>1</v>
      </c>
      <c r="M486">
        <f t="shared" si="271"/>
        <v>1</v>
      </c>
      <c r="N486">
        <f t="shared" si="271"/>
        <v>1</v>
      </c>
      <c r="O486">
        <f t="shared" si="271"/>
        <v>2</v>
      </c>
      <c r="P486">
        <f t="shared" si="271"/>
        <v>2</v>
      </c>
      <c r="Q486">
        <f t="shared" si="271"/>
        <v>3</v>
      </c>
      <c r="R486">
        <f t="shared" si="271"/>
        <v>4</v>
      </c>
      <c r="S486">
        <f t="shared" si="271"/>
        <v>4</v>
      </c>
      <c r="T486">
        <f t="shared" si="271"/>
        <v>4</v>
      </c>
      <c r="U486">
        <f t="shared" si="271"/>
        <v>5</v>
      </c>
      <c r="V486">
        <f t="shared" si="271"/>
        <v>5</v>
      </c>
      <c r="W486">
        <f t="shared" si="271"/>
        <v>5</v>
      </c>
      <c r="X486">
        <f t="shared" si="271"/>
        <v>5</v>
      </c>
      <c r="Y486">
        <f t="shared" si="271"/>
        <v>4</v>
      </c>
      <c r="Z486">
        <f t="shared" si="271"/>
        <v>4</v>
      </c>
      <c r="AA486">
        <f t="shared" si="271"/>
        <v>4</v>
      </c>
      <c r="AB486">
        <f t="shared" si="271"/>
        <v>3</v>
      </c>
      <c r="AC486">
        <f t="shared" si="271"/>
        <v>2</v>
      </c>
      <c r="AD486">
        <f t="shared" si="271"/>
        <v>2</v>
      </c>
      <c r="AE486">
        <f t="shared" si="271"/>
        <v>1</v>
      </c>
      <c r="AF486">
        <f t="shared" si="271"/>
        <v>1</v>
      </c>
      <c r="AG486">
        <f t="shared" si="271"/>
        <v>1</v>
      </c>
    </row>
    <row r="487" spans="9:15" ht="12.75">
      <c r="I487" t="s">
        <v>106</v>
      </c>
      <c r="O487" t="s">
        <v>102</v>
      </c>
    </row>
    <row r="488" spans="8:15" ht="12.75">
      <c r="H488" t="str">
        <f>H315</f>
        <v>1NS</v>
      </c>
      <c r="I488">
        <f>I315</f>
        <v>7</v>
      </c>
      <c r="O488">
        <f>J151</f>
        <v>14</v>
      </c>
    </row>
    <row r="490" spans="8:15" ht="12.75">
      <c r="H490" t="str">
        <f aca="true" t="shared" si="272" ref="H490:H515">H317</f>
        <v>1 TRY</v>
      </c>
      <c r="I490">
        <f>I317</f>
        <v>6</v>
      </c>
      <c r="O490">
        <f>J153</f>
        <v>8</v>
      </c>
    </row>
    <row r="491" spans="8:15" ht="12.75">
      <c r="H491" t="str">
        <f t="shared" si="272"/>
        <v>1 MET</v>
      </c>
      <c r="I491">
        <f>I318</f>
        <v>13</v>
      </c>
      <c r="O491">
        <f>J154</f>
        <v>8</v>
      </c>
    </row>
    <row r="493" spans="8:16" ht="12.75">
      <c r="H493" t="str">
        <f t="shared" si="272"/>
        <v>2NS</v>
      </c>
      <c r="I493">
        <f>I320</f>
        <v>10</v>
      </c>
      <c r="J493">
        <f>J320</f>
        <v>9</v>
      </c>
      <c r="O493">
        <f>L156</f>
        <v>18</v>
      </c>
      <c r="P493">
        <f>M156</f>
        <v>12</v>
      </c>
    </row>
    <row r="495" spans="8:16" ht="12.75">
      <c r="H495" t="str">
        <f t="shared" si="272"/>
        <v>2CYS</v>
      </c>
      <c r="I495">
        <f aca="true" t="shared" si="273" ref="I495:J503">I322</f>
        <v>5</v>
      </c>
      <c r="J495">
        <f t="shared" si="273"/>
        <v>4</v>
      </c>
      <c r="O495">
        <f aca="true" t="shared" si="274" ref="O495:O503">L158</f>
        <v>9</v>
      </c>
      <c r="P495">
        <f aca="true" t="shared" si="275" ref="P495:P503">M158</f>
        <v>3</v>
      </c>
    </row>
    <row r="496" spans="8:16" ht="12.75">
      <c r="H496" t="str">
        <f t="shared" si="272"/>
        <v>2TYR</v>
      </c>
      <c r="I496">
        <f t="shared" si="273"/>
        <v>8</v>
      </c>
      <c r="J496" s="1">
        <f t="shared" si="273"/>
        <v>7</v>
      </c>
      <c r="O496">
        <f t="shared" si="274"/>
        <v>13</v>
      </c>
      <c r="P496" s="1">
        <f t="shared" si="275"/>
        <v>7</v>
      </c>
    </row>
    <row r="497" spans="8:16" ht="12.75">
      <c r="H497" t="str">
        <f t="shared" si="272"/>
        <v>2GLU</v>
      </c>
      <c r="I497">
        <f t="shared" si="273"/>
        <v>16</v>
      </c>
      <c r="J497">
        <f t="shared" si="273"/>
        <v>15</v>
      </c>
      <c r="O497">
        <f t="shared" si="274"/>
        <v>19</v>
      </c>
      <c r="P497">
        <f t="shared" si="275"/>
        <v>13</v>
      </c>
    </row>
    <row r="498" spans="8:16" ht="12.75">
      <c r="H498" t="str">
        <f t="shared" si="272"/>
        <v>2ASP</v>
      </c>
      <c r="I498" s="1">
        <f t="shared" si="273"/>
        <v>14</v>
      </c>
      <c r="J498">
        <f t="shared" si="273"/>
        <v>13</v>
      </c>
      <c r="O498" s="1">
        <f t="shared" si="274"/>
        <v>14</v>
      </c>
      <c r="P498">
        <f t="shared" si="275"/>
        <v>8</v>
      </c>
    </row>
    <row r="499" spans="8:16" ht="12.75">
      <c r="H499" t="str">
        <f t="shared" si="272"/>
        <v>2HIS</v>
      </c>
      <c r="I499">
        <f t="shared" si="273"/>
        <v>13</v>
      </c>
      <c r="J499">
        <f t="shared" si="273"/>
        <v>12</v>
      </c>
      <c r="O499">
        <f t="shared" si="274"/>
        <v>15</v>
      </c>
      <c r="P499">
        <f t="shared" si="275"/>
        <v>9</v>
      </c>
    </row>
    <row r="500" spans="8:16" ht="12.75">
      <c r="H500" t="str">
        <f t="shared" si="272"/>
        <v>2GLN</v>
      </c>
      <c r="I500">
        <f t="shared" si="273"/>
        <v>15</v>
      </c>
      <c r="J500" s="1">
        <f t="shared" si="273"/>
        <v>14</v>
      </c>
      <c r="O500">
        <f t="shared" si="274"/>
        <v>20</v>
      </c>
      <c r="P500" s="1">
        <f t="shared" si="275"/>
        <v>14</v>
      </c>
    </row>
    <row r="501" spans="8:16" ht="12.75">
      <c r="H501" t="str">
        <f t="shared" si="272"/>
        <v>2PHE</v>
      </c>
      <c r="I501">
        <f t="shared" si="273"/>
        <v>1</v>
      </c>
      <c r="J501" s="1">
        <f t="shared" si="273"/>
        <v>0</v>
      </c>
      <c r="O501">
        <f t="shared" si="274"/>
        <v>6</v>
      </c>
      <c r="P501" s="1">
        <f t="shared" si="275"/>
        <v>0</v>
      </c>
    </row>
    <row r="502" spans="8:16" ht="12.75">
      <c r="H502" t="str">
        <f t="shared" si="272"/>
        <v>2LYS</v>
      </c>
      <c r="I502" s="1">
        <f t="shared" si="273"/>
        <v>21</v>
      </c>
      <c r="J502">
        <f t="shared" si="273"/>
        <v>20</v>
      </c>
      <c r="O502" s="1">
        <f t="shared" si="274"/>
        <v>21</v>
      </c>
      <c r="P502">
        <f t="shared" si="275"/>
        <v>15</v>
      </c>
    </row>
    <row r="503" spans="8:16" ht="12.75">
      <c r="H503" t="str">
        <f t="shared" si="272"/>
        <v>2ASN</v>
      </c>
      <c r="I503">
        <f t="shared" si="273"/>
        <v>19</v>
      </c>
      <c r="J503">
        <f t="shared" si="273"/>
        <v>18</v>
      </c>
      <c r="O503">
        <f t="shared" si="274"/>
        <v>16</v>
      </c>
      <c r="P503">
        <f t="shared" si="275"/>
        <v>10</v>
      </c>
    </row>
    <row r="505" spans="8:17" ht="12.75">
      <c r="H505" t="str">
        <f t="shared" si="272"/>
        <v>3ILE</v>
      </c>
      <c r="I505" s="1">
        <f>I332</f>
        <v>14</v>
      </c>
      <c r="J505">
        <f>J332</f>
        <v>12</v>
      </c>
      <c r="K505">
        <f>K332</f>
        <v>11</v>
      </c>
      <c r="O505" s="1">
        <f>N168</f>
        <v>14</v>
      </c>
      <c r="P505">
        <f>O168</f>
        <v>9</v>
      </c>
      <c r="Q505">
        <f>P168</f>
        <v>3</v>
      </c>
    </row>
    <row r="507" spans="8:18" ht="12.75">
      <c r="H507" t="str">
        <f t="shared" si="272"/>
        <v>4THR</v>
      </c>
      <c r="I507">
        <f aca="true" t="shared" si="276" ref="I507:L511">I334</f>
        <v>17</v>
      </c>
      <c r="J507">
        <f t="shared" si="276"/>
        <v>15</v>
      </c>
      <c r="K507">
        <f t="shared" si="276"/>
        <v>16</v>
      </c>
      <c r="L507">
        <f t="shared" si="276"/>
        <v>14</v>
      </c>
      <c r="O507">
        <f aca="true" t="shared" si="277" ref="O507:R509">P170</f>
        <v>18</v>
      </c>
      <c r="P507">
        <f t="shared" si="277"/>
        <v>13</v>
      </c>
      <c r="Q507">
        <f t="shared" si="277"/>
        <v>12</v>
      </c>
      <c r="R507">
        <f t="shared" si="277"/>
        <v>7</v>
      </c>
    </row>
    <row r="508" spans="8:18" ht="12.75">
      <c r="H508" t="str">
        <f t="shared" si="272"/>
        <v>4PRO</v>
      </c>
      <c r="I508">
        <f t="shared" si="276"/>
        <v>11</v>
      </c>
      <c r="J508">
        <f t="shared" si="276"/>
        <v>9</v>
      </c>
      <c r="K508">
        <f t="shared" si="276"/>
        <v>10</v>
      </c>
      <c r="L508">
        <f t="shared" si="276"/>
        <v>8</v>
      </c>
      <c r="O508">
        <f t="shared" si="277"/>
        <v>17</v>
      </c>
      <c r="P508">
        <f t="shared" si="277"/>
        <v>12</v>
      </c>
      <c r="Q508">
        <f t="shared" si="277"/>
        <v>11</v>
      </c>
      <c r="R508">
        <f t="shared" si="277"/>
        <v>6</v>
      </c>
    </row>
    <row r="509" spans="8:18" ht="12.75">
      <c r="H509" t="str">
        <f t="shared" si="272"/>
        <v>4ALA</v>
      </c>
      <c r="I509">
        <f t="shared" si="276"/>
        <v>12</v>
      </c>
      <c r="J509">
        <f t="shared" si="276"/>
        <v>10</v>
      </c>
      <c r="K509">
        <f t="shared" si="276"/>
        <v>11</v>
      </c>
      <c r="L509">
        <f t="shared" si="276"/>
        <v>9</v>
      </c>
      <c r="O509">
        <f t="shared" si="277"/>
        <v>16</v>
      </c>
      <c r="P509">
        <f t="shared" si="277"/>
        <v>11</v>
      </c>
      <c r="Q509">
        <f t="shared" si="277"/>
        <v>10</v>
      </c>
      <c r="R509">
        <f t="shared" si="277"/>
        <v>5</v>
      </c>
    </row>
    <row r="510" spans="8:18" ht="12.75">
      <c r="H510" t="str">
        <f t="shared" si="272"/>
        <v>4VAL</v>
      </c>
      <c r="I510">
        <f t="shared" si="276"/>
        <v>9</v>
      </c>
      <c r="J510" s="1">
        <f t="shared" si="276"/>
        <v>7</v>
      </c>
      <c r="K510">
        <f t="shared" si="276"/>
        <v>8</v>
      </c>
      <c r="L510">
        <f t="shared" si="276"/>
        <v>6</v>
      </c>
      <c r="O510">
        <f aca="true" t="shared" si="278" ref="O510:R511">P173</f>
        <v>12</v>
      </c>
      <c r="P510" s="1">
        <f t="shared" si="278"/>
        <v>7</v>
      </c>
      <c r="Q510">
        <f t="shared" si="278"/>
        <v>6</v>
      </c>
      <c r="R510">
        <f t="shared" si="278"/>
        <v>1</v>
      </c>
    </row>
    <row r="511" spans="8:18" ht="12.75">
      <c r="H511" t="str">
        <f t="shared" si="272"/>
        <v>4GLY</v>
      </c>
      <c r="I511">
        <f t="shared" si="276"/>
        <v>13</v>
      </c>
      <c r="J511">
        <f t="shared" si="276"/>
        <v>11</v>
      </c>
      <c r="K511">
        <f t="shared" si="276"/>
        <v>12</v>
      </c>
      <c r="L511">
        <f t="shared" si="276"/>
        <v>10</v>
      </c>
      <c r="O511">
        <f t="shared" si="278"/>
        <v>15</v>
      </c>
      <c r="P511">
        <f t="shared" si="278"/>
        <v>10</v>
      </c>
      <c r="Q511">
        <f t="shared" si="278"/>
        <v>9</v>
      </c>
      <c r="R511">
        <f t="shared" si="278"/>
        <v>4</v>
      </c>
    </row>
    <row r="513" spans="8:20" ht="12.75">
      <c r="H513" t="str">
        <f t="shared" si="272"/>
        <v>6LEU</v>
      </c>
      <c r="I513">
        <f aca="true" t="shared" si="279" ref="I513:N515">I340</f>
        <v>8</v>
      </c>
      <c r="J513">
        <f t="shared" si="279"/>
        <v>6</v>
      </c>
      <c r="K513" s="1">
        <f t="shared" si="279"/>
        <v>7</v>
      </c>
      <c r="L513">
        <f t="shared" si="279"/>
        <v>5</v>
      </c>
      <c r="M513">
        <f t="shared" si="279"/>
        <v>3</v>
      </c>
      <c r="N513">
        <f t="shared" si="279"/>
        <v>2</v>
      </c>
      <c r="O513">
        <f aca="true" t="shared" si="280" ref="O513:T515">T176</f>
        <v>13</v>
      </c>
      <c r="P513">
        <f t="shared" si="280"/>
        <v>8</v>
      </c>
      <c r="Q513" s="1">
        <f t="shared" si="280"/>
        <v>7</v>
      </c>
      <c r="R513">
        <f t="shared" si="280"/>
        <v>2</v>
      </c>
      <c r="S513">
        <f t="shared" si="280"/>
        <v>11</v>
      </c>
      <c r="T513">
        <f t="shared" si="280"/>
        <v>5</v>
      </c>
    </row>
    <row r="514" spans="8:20" ht="12.75">
      <c r="H514" t="str">
        <f t="shared" si="272"/>
        <v>6ARG</v>
      </c>
      <c r="I514">
        <f t="shared" si="279"/>
        <v>18</v>
      </c>
      <c r="J514">
        <f t="shared" si="279"/>
        <v>17</v>
      </c>
      <c r="K514">
        <f t="shared" si="279"/>
        <v>12</v>
      </c>
      <c r="L514">
        <f t="shared" si="279"/>
        <v>10</v>
      </c>
      <c r="M514">
        <f t="shared" si="279"/>
        <v>11</v>
      </c>
      <c r="N514">
        <f t="shared" si="279"/>
        <v>9</v>
      </c>
      <c r="O514">
        <f t="shared" si="280"/>
        <v>17</v>
      </c>
      <c r="P514">
        <f t="shared" si="280"/>
        <v>11</v>
      </c>
      <c r="Q514">
        <f t="shared" si="280"/>
        <v>16</v>
      </c>
      <c r="R514">
        <f t="shared" si="280"/>
        <v>11</v>
      </c>
      <c r="S514">
        <f t="shared" si="280"/>
        <v>10</v>
      </c>
      <c r="T514">
        <f t="shared" si="280"/>
        <v>5</v>
      </c>
    </row>
    <row r="515" spans="8:20" ht="12.75">
      <c r="H515" t="str">
        <f t="shared" si="272"/>
        <v>6SER</v>
      </c>
      <c r="I515">
        <f t="shared" si="279"/>
        <v>16</v>
      </c>
      <c r="J515">
        <f t="shared" si="279"/>
        <v>15</v>
      </c>
      <c r="K515">
        <f t="shared" si="279"/>
        <v>6</v>
      </c>
      <c r="L515">
        <f t="shared" si="279"/>
        <v>4</v>
      </c>
      <c r="M515">
        <f t="shared" si="279"/>
        <v>5</v>
      </c>
      <c r="N515">
        <f t="shared" si="279"/>
        <v>3</v>
      </c>
      <c r="O515">
        <f t="shared" si="280"/>
        <v>12</v>
      </c>
      <c r="P515">
        <f t="shared" si="280"/>
        <v>6</v>
      </c>
      <c r="Q515">
        <f t="shared" si="280"/>
        <v>15</v>
      </c>
      <c r="R515">
        <f t="shared" si="280"/>
        <v>10</v>
      </c>
      <c r="S515">
        <f t="shared" si="280"/>
        <v>9</v>
      </c>
      <c r="T515">
        <f t="shared" si="280"/>
        <v>4</v>
      </c>
    </row>
  </sheetData>
  <printOptions gridLines="1" horizontalCentered="1" verticalCentered="1"/>
  <pageMargins left="0.2362204724409449" right="0.2755905511811024" top="0.39" bottom="0.39" header="0.31" footer="0.28"/>
  <pageSetup fitToHeight="1" fitToWidth="1" horizontalDpi="200" verticalDpi="2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9" sqref="L9"/>
    </sheetView>
  </sheetViews>
  <sheetFormatPr defaultColWidth="9.140625" defaultRowHeight="12.75"/>
  <sheetData/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M65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23" width="4.7109375" style="0" customWidth="1"/>
    <col min="24" max="24" width="6.57421875" style="0" customWidth="1"/>
    <col min="25" max="55" width="4.7109375" style="0" customWidth="1"/>
    <col min="56" max="56" width="5.8515625" style="0" customWidth="1"/>
    <col min="57" max="62" width="4.7109375" style="0" customWidth="1"/>
    <col min="63" max="63" width="6.140625" style="0" customWidth="1"/>
    <col min="64" max="64" width="6.57421875" style="0" customWidth="1"/>
    <col min="65" max="65" width="6.421875" style="0" customWidth="1"/>
    <col min="66" max="16384" width="4.7109375" style="0" customWidth="1"/>
  </cols>
  <sheetData>
    <row r="2" spans="19:24" ht="12.75">
      <c r="S2" s="15"/>
      <c r="X2" s="52"/>
    </row>
    <row r="3" spans="19:43" ht="12.75">
      <c r="S3" s="15"/>
      <c r="X3" s="21"/>
      <c r="AK3" s="90"/>
      <c r="AL3" s="90"/>
      <c r="AM3" s="90"/>
      <c r="AN3" s="90"/>
      <c r="AO3" s="90"/>
      <c r="AP3" s="90">
        <v>10</v>
      </c>
      <c r="AQ3" s="90">
        <v>38</v>
      </c>
    </row>
    <row r="4" spans="19:43" ht="12.75">
      <c r="S4" s="15"/>
      <c r="AJ4" s="1">
        <v>45</v>
      </c>
      <c r="AK4" s="90" t="s">
        <v>66</v>
      </c>
      <c r="AL4" s="90">
        <v>1</v>
      </c>
      <c r="AM4" s="90">
        <v>0</v>
      </c>
      <c r="AN4" s="90">
        <v>0</v>
      </c>
      <c r="AO4" s="90">
        <v>1</v>
      </c>
      <c r="AP4" s="90">
        <v>1</v>
      </c>
      <c r="AQ4" s="90">
        <v>0</v>
      </c>
    </row>
    <row r="5" spans="21:58" ht="12.75">
      <c r="U5" s="21"/>
      <c r="BF5" s="29" t="s">
        <v>273</v>
      </c>
    </row>
    <row r="6" spans="2:58" ht="27.75">
      <c r="B6" s="40"/>
      <c r="H6" s="38"/>
      <c r="I6" s="20"/>
      <c r="K6" s="114" t="s">
        <v>219</v>
      </c>
      <c r="M6" s="29"/>
      <c r="V6" s="21"/>
      <c r="X6" s="52"/>
      <c r="AK6" s="25"/>
      <c r="AL6" s="25"/>
      <c r="AM6" s="25"/>
      <c r="AN6" s="25"/>
      <c r="AO6" s="25"/>
      <c r="AP6" s="25"/>
      <c r="AQ6" s="25"/>
      <c r="AW6" s="90"/>
      <c r="AX6" s="90"/>
      <c r="AY6" s="90"/>
      <c r="AZ6" s="90"/>
      <c r="BA6" s="90"/>
      <c r="BB6" s="90">
        <v>11</v>
      </c>
      <c r="BC6" s="90">
        <v>26</v>
      </c>
      <c r="BF6" s="99" t="s">
        <v>272</v>
      </c>
    </row>
    <row r="7" spans="1:55" ht="16.5" customHeight="1">
      <c r="A7" s="39"/>
      <c r="B7" s="39"/>
      <c r="C7" s="39"/>
      <c r="D7" s="39"/>
      <c r="G7" s="37"/>
      <c r="H7" s="37"/>
      <c r="I7" s="37"/>
      <c r="J7" s="37"/>
      <c r="L7" s="29"/>
      <c r="M7" t="s">
        <v>275</v>
      </c>
      <c r="N7" s="29"/>
      <c r="O7" s="29"/>
      <c r="Q7" s="33"/>
      <c r="AV7" s="1">
        <v>44</v>
      </c>
      <c r="AW7" s="90" t="s">
        <v>65</v>
      </c>
      <c r="AX7" s="90">
        <v>0</v>
      </c>
      <c r="AY7" s="90">
        <v>1</v>
      </c>
      <c r="AZ7" s="90">
        <v>1</v>
      </c>
      <c r="BA7" s="90">
        <v>0</v>
      </c>
      <c r="BB7" s="90">
        <v>1</v>
      </c>
      <c r="BC7" s="90">
        <v>0</v>
      </c>
    </row>
    <row r="8" spans="1:65" ht="19.5" customHeight="1">
      <c r="A8" s="39"/>
      <c r="B8" s="39"/>
      <c r="C8" s="39"/>
      <c r="D8" s="39"/>
      <c r="G8" s="37"/>
      <c r="H8" s="37"/>
      <c r="I8" s="37"/>
      <c r="J8" s="37"/>
      <c r="L8" s="29"/>
      <c r="M8" s="25" t="s">
        <v>276</v>
      </c>
      <c r="N8" s="29"/>
      <c r="O8" s="29"/>
      <c r="Q8" s="33"/>
      <c r="U8" s="41"/>
      <c r="V8" s="21"/>
      <c r="AF8" s="42" t="s">
        <v>1</v>
      </c>
      <c r="AG8" s="43">
        <v>0</v>
      </c>
      <c r="AH8" s="44">
        <v>0</v>
      </c>
      <c r="AK8" s="28"/>
      <c r="AL8" s="28"/>
      <c r="AM8" s="28"/>
      <c r="AN8" s="28"/>
      <c r="AO8" s="28"/>
      <c r="AP8" s="28">
        <v>11</v>
      </c>
      <c r="AQ8" s="28">
        <v>41</v>
      </c>
      <c r="AX8" s="30"/>
      <c r="AY8" s="30"/>
      <c r="AZ8" s="30"/>
      <c r="BF8" s="93" t="s">
        <v>263</v>
      </c>
      <c r="BG8" s="94"/>
      <c r="BH8" s="94"/>
      <c r="BI8" s="101" t="s">
        <v>265</v>
      </c>
      <c r="BJ8" s="94"/>
      <c r="BK8" s="104" t="s">
        <v>264</v>
      </c>
      <c r="BL8" s="107" t="s">
        <v>264</v>
      </c>
      <c r="BM8" s="110" t="s">
        <v>264</v>
      </c>
    </row>
    <row r="9" spans="1:65" ht="15.75">
      <c r="A9" s="39"/>
      <c r="B9" s="39"/>
      <c r="C9" s="39"/>
      <c r="D9" s="39"/>
      <c r="G9" s="37"/>
      <c r="H9" s="37"/>
      <c r="I9" s="37"/>
      <c r="J9" s="37"/>
      <c r="L9" s="29"/>
      <c r="N9" s="29"/>
      <c r="O9" s="29"/>
      <c r="Q9" s="33"/>
      <c r="V9" s="41"/>
      <c r="AF9" s="45" t="s">
        <v>2</v>
      </c>
      <c r="AG9" s="32">
        <v>0</v>
      </c>
      <c r="AH9" s="46">
        <v>1</v>
      </c>
      <c r="AK9" s="28" t="s">
        <v>69</v>
      </c>
      <c r="AL9" s="28">
        <v>1</v>
      </c>
      <c r="AM9" s="28">
        <v>0</v>
      </c>
      <c r="AN9" s="28">
        <v>1</v>
      </c>
      <c r="AO9" s="28">
        <v>0</v>
      </c>
      <c r="AP9" s="28">
        <v>0</v>
      </c>
      <c r="AQ9" s="28">
        <v>1</v>
      </c>
      <c r="AW9" s="28" t="s">
        <v>70</v>
      </c>
      <c r="AX9" s="28">
        <v>0</v>
      </c>
      <c r="AY9" s="28">
        <v>1</v>
      </c>
      <c r="AZ9" s="28">
        <v>0</v>
      </c>
      <c r="BA9" s="28">
        <v>1</v>
      </c>
      <c r="BB9" s="28">
        <v>0</v>
      </c>
      <c r="BC9" s="28">
        <v>1</v>
      </c>
      <c r="BF9" s="95" t="s">
        <v>266</v>
      </c>
      <c r="BG9" s="54"/>
      <c r="BH9" s="54"/>
      <c r="BI9" s="102" t="s">
        <v>265</v>
      </c>
      <c r="BJ9" s="54"/>
      <c r="BK9" s="105" t="s">
        <v>267</v>
      </c>
      <c r="BL9" s="108" t="s">
        <v>267</v>
      </c>
      <c r="BM9" s="111" t="s">
        <v>267</v>
      </c>
    </row>
    <row r="10" spans="1:65" ht="15.75">
      <c r="A10" s="39"/>
      <c r="B10" s="39"/>
      <c r="C10" s="39"/>
      <c r="D10" s="39"/>
      <c r="G10" s="37"/>
      <c r="H10" s="37"/>
      <c r="I10" s="37"/>
      <c r="J10" s="37"/>
      <c r="L10" s="29"/>
      <c r="N10" s="29"/>
      <c r="O10" s="29"/>
      <c r="Q10" s="33"/>
      <c r="R10" s="33"/>
      <c r="S10" s="33"/>
      <c r="T10" s="33"/>
      <c r="AF10" s="45" t="s">
        <v>3</v>
      </c>
      <c r="AG10" s="32">
        <v>1</v>
      </c>
      <c r="AH10" s="46">
        <v>0</v>
      </c>
      <c r="AW10" s="28"/>
      <c r="AX10" s="28"/>
      <c r="AY10" s="28"/>
      <c r="AZ10" s="28"/>
      <c r="BA10" s="28"/>
      <c r="BB10" s="28">
        <v>9</v>
      </c>
      <c r="BC10" s="28">
        <v>21</v>
      </c>
      <c r="BF10" s="95" t="s">
        <v>268</v>
      </c>
      <c r="BG10" s="54"/>
      <c r="BH10" s="54"/>
      <c r="BI10" s="102" t="s">
        <v>265</v>
      </c>
      <c r="BJ10" s="54"/>
      <c r="BK10" s="105" t="s">
        <v>269</v>
      </c>
      <c r="BL10" s="108" t="s">
        <v>269</v>
      </c>
      <c r="BM10" s="111" t="s">
        <v>269</v>
      </c>
    </row>
    <row r="11" spans="1:65" ht="15.75">
      <c r="A11" s="39"/>
      <c r="B11" s="39"/>
      <c r="C11" s="39"/>
      <c r="D11" s="39"/>
      <c r="G11" s="37"/>
      <c r="H11" s="37"/>
      <c r="I11" s="37"/>
      <c r="J11" s="37"/>
      <c r="L11" s="29"/>
      <c r="M11" s="29"/>
      <c r="N11" s="29"/>
      <c r="O11" s="29"/>
      <c r="Q11" s="33"/>
      <c r="R11" s="33"/>
      <c r="S11" s="33"/>
      <c r="T11" s="33"/>
      <c r="U11" s="28"/>
      <c r="AF11" s="47" t="s">
        <v>0</v>
      </c>
      <c r="AG11" s="48">
        <v>1</v>
      </c>
      <c r="AH11" s="49">
        <v>1</v>
      </c>
      <c r="AW11" s="90"/>
      <c r="AX11" s="90"/>
      <c r="AY11" s="90"/>
      <c r="AZ11" s="90"/>
      <c r="BA11" s="90"/>
      <c r="BB11" s="90">
        <v>9</v>
      </c>
      <c r="BC11" s="90">
        <v>24</v>
      </c>
      <c r="BF11" s="95" t="s">
        <v>270</v>
      </c>
      <c r="BG11" s="54"/>
      <c r="BH11" s="96"/>
      <c r="BI11" s="102" t="s">
        <v>265</v>
      </c>
      <c r="BJ11" s="54"/>
      <c r="BK11" s="105" t="s">
        <v>264</v>
      </c>
      <c r="BL11" s="108" t="s">
        <v>264</v>
      </c>
      <c r="BM11" s="111" t="s">
        <v>264</v>
      </c>
    </row>
    <row r="12" spans="2:65" ht="12.75">
      <c r="B12" s="28" t="s">
        <v>110</v>
      </c>
      <c r="C12" s="28"/>
      <c r="D12" s="28"/>
      <c r="F12" s="28">
        <v>18</v>
      </c>
      <c r="G12" s="28">
        <v>42</v>
      </c>
      <c r="Y12" s="21"/>
      <c r="AJ12" s="28"/>
      <c r="AK12" s="90"/>
      <c r="AL12" s="90"/>
      <c r="AM12" s="90"/>
      <c r="AN12" s="90"/>
      <c r="AO12" s="90">
        <v>7</v>
      </c>
      <c r="AP12" s="90">
        <v>18</v>
      </c>
      <c r="AV12" s="1">
        <v>43</v>
      </c>
      <c r="AW12" s="90" t="s">
        <v>67</v>
      </c>
      <c r="AX12" s="90">
        <v>0</v>
      </c>
      <c r="AY12" s="90">
        <v>1</v>
      </c>
      <c r="AZ12" s="90">
        <v>1</v>
      </c>
      <c r="BA12" s="90">
        <v>0</v>
      </c>
      <c r="BB12" s="90">
        <v>0</v>
      </c>
      <c r="BC12" s="90">
        <v>0</v>
      </c>
      <c r="BF12" s="97" t="s">
        <v>271</v>
      </c>
      <c r="BG12" s="98"/>
      <c r="BH12" s="98"/>
      <c r="BI12" s="103" t="s">
        <v>265</v>
      </c>
      <c r="BJ12" s="98"/>
      <c r="BK12" s="106" t="s">
        <v>265</v>
      </c>
      <c r="BL12" s="109" t="s">
        <v>265</v>
      </c>
      <c r="BM12" s="112" t="s">
        <v>265</v>
      </c>
    </row>
    <row r="13" spans="2:52" ht="12.75">
      <c r="B13" s="28" t="s">
        <v>111</v>
      </c>
      <c r="C13" s="28"/>
      <c r="D13" s="28"/>
      <c r="F13" s="28">
        <v>30</v>
      </c>
      <c r="G13" s="28">
        <v>62</v>
      </c>
      <c r="W13" s="42" t="s">
        <v>1</v>
      </c>
      <c r="X13" s="43">
        <v>0</v>
      </c>
      <c r="Y13" s="44">
        <v>0</v>
      </c>
      <c r="AI13" s="1">
        <v>57</v>
      </c>
      <c r="AJ13" s="90" t="s">
        <v>59</v>
      </c>
      <c r="AK13" s="90">
        <v>0</v>
      </c>
      <c r="AL13" s="90">
        <v>1</v>
      </c>
      <c r="AM13" s="90">
        <v>0</v>
      </c>
      <c r="AN13" s="90">
        <v>0</v>
      </c>
      <c r="AO13" s="90">
        <v>1</v>
      </c>
      <c r="AP13" s="90">
        <v>0</v>
      </c>
      <c r="AX13" s="30"/>
      <c r="AY13" s="30"/>
      <c r="AZ13" s="30"/>
    </row>
    <row r="14" spans="15:55" ht="12.75">
      <c r="O14" s="30"/>
      <c r="W14" s="45" t="s">
        <v>2</v>
      </c>
      <c r="X14" s="32">
        <v>0</v>
      </c>
      <c r="Y14" s="46">
        <v>1</v>
      </c>
      <c r="AJ14" s="28"/>
      <c r="AK14" s="28"/>
      <c r="AL14" s="28"/>
      <c r="AM14" s="28"/>
      <c r="AN14" s="28"/>
      <c r="AO14" s="28">
        <v>4</v>
      </c>
      <c r="AP14" s="28">
        <v>5</v>
      </c>
      <c r="AW14" s="28" t="s">
        <v>68</v>
      </c>
      <c r="AX14" s="28">
        <v>0</v>
      </c>
      <c r="AY14" s="28">
        <v>1</v>
      </c>
      <c r="AZ14" s="28">
        <v>0</v>
      </c>
      <c r="BA14" s="28">
        <v>1</v>
      </c>
      <c r="BB14" s="28">
        <v>1</v>
      </c>
      <c r="BC14" s="28">
        <v>1</v>
      </c>
    </row>
    <row r="15" spans="2:55" ht="12.75">
      <c r="B15" t="s">
        <v>107</v>
      </c>
      <c r="H15" t="s">
        <v>124</v>
      </c>
      <c r="I15" s="20"/>
      <c r="M15" t="s">
        <v>108</v>
      </c>
      <c r="R15" t="s">
        <v>109</v>
      </c>
      <c r="W15" s="45" t="s">
        <v>3</v>
      </c>
      <c r="X15" s="32">
        <v>1</v>
      </c>
      <c r="Y15" s="46">
        <v>0</v>
      </c>
      <c r="AJ15" s="28" t="s">
        <v>81</v>
      </c>
      <c r="AK15" s="28">
        <v>0</v>
      </c>
      <c r="AL15" s="28">
        <v>0</v>
      </c>
      <c r="AM15" s="28">
        <v>0</v>
      </c>
      <c r="AN15" s="28">
        <v>1</v>
      </c>
      <c r="AO15" s="28">
        <v>0</v>
      </c>
      <c r="AP15" s="28">
        <v>1</v>
      </c>
      <c r="AW15" s="28"/>
      <c r="AX15" s="28"/>
      <c r="AY15" s="28"/>
      <c r="AZ15" s="28"/>
      <c r="BA15" s="28"/>
      <c r="BB15" s="28">
        <v>11</v>
      </c>
      <c r="BC15" s="28">
        <v>23</v>
      </c>
    </row>
    <row r="16" spans="9:55" ht="12.75">
      <c r="I16" s="20"/>
      <c r="W16" s="47" t="s">
        <v>0</v>
      </c>
      <c r="X16" s="48">
        <v>1</v>
      </c>
      <c r="Y16" s="49">
        <v>1</v>
      </c>
      <c r="Z16" s="90"/>
      <c r="AA16" s="90"/>
      <c r="AB16" s="90"/>
      <c r="AC16" s="90"/>
      <c r="AD16" s="90"/>
      <c r="AE16" s="90">
        <v>12</v>
      </c>
      <c r="AF16" s="90">
        <v>39</v>
      </c>
      <c r="AW16" s="90"/>
      <c r="AX16" s="90"/>
      <c r="AY16" s="90"/>
      <c r="AZ16" s="90"/>
      <c r="BA16" s="90"/>
      <c r="BB16" s="90">
        <v>5</v>
      </c>
      <c r="BC16" s="90">
        <v>16</v>
      </c>
    </row>
    <row r="17" spans="9:55" ht="12.75">
      <c r="I17" s="20"/>
      <c r="U17" s="1"/>
      <c r="Y17" s="100">
        <v>46</v>
      </c>
      <c r="Z17" s="90" t="s">
        <v>64</v>
      </c>
      <c r="AA17" s="90">
        <v>1</v>
      </c>
      <c r="AB17" s="90">
        <v>0</v>
      </c>
      <c r="AC17" s="90">
        <v>0</v>
      </c>
      <c r="AD17" s="90">
        <v>1</v>
      </c>
      <c r="AE17" s="90">
        <v>1</v>
      </c>
      <c r="AF17" s="90">
        <v>1</v>
      </c>
      <c r="AV17" s="1">
        <v>55</v>
      </c>
      <c r="AW17" s="90" t="s">
        <v>60</v>
      </c>
      <c r="AX17" s="90">
        <v>0</v>
      </c>
      <c r="AY17" s="90">
        <v>1</v>
      </c>
      <c r="AZ17" s="90">
        <v>0</v>
      </c>
      <c r="BA17" s="90">
        <v>0</v>
      </c>
      <c r="BB17" s="90">
        <v>0</v>
      </c>
      <c r="BC17" s="90">
        <v>0</v>
      </c>
    </row>
    <row r="18" spans="2:42" ht="12.75">
      <c r="B18" s="40" t="s">
        <v>114</v>
      </c>
      <c r="H18" s="38" t="s">
        <v>115</v>
      </c>
      <c r="I18" s="20"/>
      <c r="M18" s="29" t="s">
        <v>116</v>
      </c>
      <c r="R18" s="50" t="s">
        <v>117</v>
      </c>
      <c r="U18" s="1"/>
      <c r="W18" s="15"/>
      <c r="X18" s="15"/>
      <c r="AJ18" s="28"/>
      <c r="AK18" s="90"/>
      <c r="AL18" s="90"/>
      <c r="AM18" s="90"/>
      <c r="AN18" s="90"/>
      <c r="AO18" s="90">
        <v>6</v>
      </c>
      <c r="AP18" s="90">
        <v>17</v>
      </c>
    </row>
    <row r="19" spans="1:55" ht="15.75">
      <c r="A19" s="39">
        <v>46</v>
      </c>
      <c r="B19" s="39">
        <v>45</v>
      </c>
      <c r="C19" s="39">
        <v>44</v>
      </c>
      <c r="D19" s="39">
        <v>43</v>
      </c>
      <c r="G19" s="37">
        <v>33</v>
      </c>
      <c r="H19" s="37">
        <v>32</v>
      </c>
      <c r="I19" s="37">
        <v>31</v>
      </c>
      <c r="J19" s="37">
        <v>30</v>
      </c>
      <c r="L19" s="29">
        <v>27</v>
      </c>
      <c r="M19" s="29">
        <v>26</v>
      </c>
      <c r="N19" s="29">
        <v>25</v>
      </c>
      <c r="O19" s="29">
        <v>24</v>
      </c>
      <c r="Q19" s="33">
        <v>14</v>
      </c>
      <c r="R19" s="33">
        <v>13</v>
      </c>
      <c r="S19" s="33">
        <v>12</v>
      </c>
      <c r="T19" s="33">
        <v>11</v>
      </c>
      <c r="U19" s="1"/>
      <c r="W19" s="15"/>
      <c r="X19" s="15"/>
      <c r="Z19" s="25"/>
      <c r="AA19" s="25"/>
      <c r="AB19" s="25"/>
      <c r="AC19" s="25"/>
      <c r="AD19" s="25"/>
      <c r="AE19" s="25"/>
      <c r="AF19" s="25"/>
      <c r="AI19" s="1">
        <v>56</v>
      </c>
      <c r="AJ19" s="90" t="s">
        <v>58</v>
      </c>
      <c r="AK19" s="90">
        <v>0</v>
      </c>
      <c r="AL19" s="90">
        <v>1</v>
      </c>
      <c r="AM19" s="90">
        <v>0</v>
      </c>
      <c r="AN19" s="90">
        <v>0</v>
      </c>
      <c r="AO19" s="90">
        <v>0</v>
      </c>
      <c r="AP19" s="90">
        <v>1</v>
      </c>
      <c r="AW19" s="28" t="s">
        <v>80</v>
      </c>
      <c r="AX19" s="28">
        <v>0</v>
      </c>
      <c r="AY19" s="28">
        <v>0</v>
      </c>
      <c r="AZ19" s="28">
        <v>0</v>
      </c>
      <c r="BA19" s="28">
        <v>1</v>
      </c>
      <c r="BB19" s="28">
        <v>1</v>
      </c>
      <c r="BC19" s="28">
        <v>1</v>
      </c>
    </row>
    <row r="20" spans="1:55" ht="15.75">
      <c r="A20" s="39">
        <v>47</v>
      </c>
      <c r="B20" s="39">
        <v>56</v>
      </c>
      <c r="C20" s="39">
        <v>55</v>
      </c>
      <c r="D20" s="39">
        <v>54</v>
      </c>
      <c r="G20" s="37">
        <v>34</v>
      </c>
      <c r="H20" s="37">
        <v>61</v>
      </c>
      <c r="I20" s="37">
        <v>60</v>
      </c>
      <c r="J20" s="37">
        <v>41</v>
      </c>
      <c r="L20" s="29">
        <v>28</v>
      </c>
      <c r="M20" s="29">
        <v>63</v>
      </c>
      <c r="N20" s="29">
        <v>62</v>
      </c>
      <c r="O20" s="29">
        <v>23</v>
      </c>
      <c r="Q20" s="33">
        <v>15</v>
      </c>
      <c r="R20" s="33">
        <v>4</v>
      </c>
      <c r="S20" s="33">
        <v>3</v>
      </c>
      <c r="T20" s="33">
        <v>10</v>
      </c>
      <c r="U20" s="1"/>
      <c r="W20" s="15"/>
      <c r="X20" s="15"/>
      <c r="AJ20" s="28"/>
      <c r="AK20" s="28"/>
      <c r="AL20" s="28"/>
      <c r="AM20" s="28"/>
      <c r="AN20" s="28"/>
      <c r="AO20" s="28">
        <v>3</v>
      </c>
      <c r="AP20" s="28">
        <v>6</v>
      </c>
      <c r="AW20" s="28"/>
      <c r="AX20" s="28"/>
      <c r="AY20" s="28"/>
      <c r="AZ20" s="28"/>
      <c r="BA20" s="28"/>
      <c r="BB20" s="28">
        <v>6</v>
      </c>
      <c r="BC20" s="28">
        <v>7</v>
      </c>
    </row>
    <row r="21" spans="1:42" ht="15.75">
      <c r="A21" s="39">
        <v>48</v>
      </c>
      <c r="B21" s="39">
        <v>57</v>
      </c>
      <c r="C21" s="39">
        <v>58</v>
      </c>
      <c r="D21" s="39">
        <v>53</v>
      </c>
      <c r="G21" s="37">
        <v>35</v>
      </c>
      <c r="H21" s="37">
        <v>62</v>
      </c>
      <c r="I21" s="37">
        <v>59</v>
      </c>
      <c r="J21" s="37">
        <v>40</v>
      </c>
      <c r="L21" s="29">
        <v>29</v>
      </c>
      <c r="M21" s="29">
        <v>0</v>
      </c>
      <c r="N21" s="29">
        <v>1</v>
      </c>
      <c r="O21" s="29">
        <v>22</v>
      </c>
      <c r="Q21" s="33">
        <v>16</v>
      </c>
      <c r="R21" s="33">
        <v>5</v>
      </c>
      <c r="S21" s="33">
        <v>2</v>
      </c>
      <c r="T21" s="33">
        <v>9</v>
      </c>
      <c r="W21" s="15"/>
      <c r="X21" s="15"/>
      <c r="Z21" s="28"/>
      <c r="AA21" s="28"/>
      <c r="AB21" s="28"/>
      <c r="AC21" s="28"/>
      <c r="AD21" s="28"/>
      <c r="AE21" s="28">
        <v>10</v>
      </c>
      <c r="AF21" s="28">
        <v>40</v>
      </c>
      <c r="AJ21" s="28" t="s">
        <v>82</v>
      </c>
      <c r="AK21" s="28">
        <v>0</v>
      </c>
      <c r="AL21" s="28">
        <v>0</v>
      </c>
      <c r="AM21" s="28">
        <v>0</v>
      </c>
      <c r="AN21" s="28">
        <v>1</v>
      </c>
      <c r="AO21" s="28">
        <v>1</v>
      </c>
      <c r="AP21" s="28">
        <v>0</v>
      </c>
    </row>
    <row r="22" spans="1:53" ht="15.75">
      <c r="A22" s="39">
        <v>49</v>
      </c>
      <c r="B22" s="39">
        <v>50</v>
      </c>
      <c r="C22" s="39">
        <v>51</v>
      </c>
      <c r="D22" s="39">
        <v>52</v>
      </c>
      <c r="G22" s="37">
        <v>36</v>
      </c>
      <c r="H22" s="37">
        <v>37</v>
      </c>
      <c r="I22" s="37">
        <v>38</v>
      </c>
      <c r="J22" s="37">
        <v>39</v>
      </c>
      <c r="L22" s="29">
        <v>30</v>
      </c>
      <c r="M22" s="29">
        <v>19</v>
      </c>
      <c r="N22" s="29">
        <v>20</v>
      </c>
      <c r="O22" s="29">
        <v>21</v>
      </c>
      <c r="Q22" s="33">
        <v>17</v>
      </c>
      <c r="R22" s="33">
        <v>6</v>
      </c>
      <c r="S22" s="33">
        <v>7</v>
      </c>
      <c r="T22" s="33">
        <v>8</v>
      </c>
      <c r="X22" s="28"/>
      <c r="Y22" s="28"/>
      <c r="Z22" s="28" t="s">
        <v>71</v>
      </c>
      <c r="AA22" s="28">
        <v>1</v>
      </c>
      <c r="AB22" s="28">
        <v>0</v>
      </c>
      <c r="AC22" s="28">
        <v>1</v>
      </c>
      <c r="AD22" s="28">
        <v>0</v>
      </c>
      <c r="AE22" s="28">
        <v>0</v>
      </c>
      <c r="AF22" s="28">
        <v>0</v>
      </c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U22" s="90"/>
      <c r="AV22" s="90"/>
      <c r="AW22" s="90"/>
      <c r="AX22" s="90"/>
      <c r="AY22" s="90"/>
      <c r="AZ22" s="90">
        <v>8</v>
      </c>
      <c r="BA22" s="90">
        <v>19</v>
      </c>
    </row>
    <row r="23" spans="1:60" ht="33.75">
      <c r="A23" s="39"/>
      <c r="B23" s="39"/>
      <c r="C23" s="39"/>
      <c r="D23" s="39"/>
      <c r="G23" s="37"/>
      <c r="H23" s="37"/>
      <c r="I23" s="37"/>
      <c r="J23" s="37"/>
      <c r="L23" s="29"/>
      <c r="M23" s="29"/>
      <c r="N23" s="29"/>
      <c r="O23" s="29"/>
      <c r="Q23" s="33"/>
      <c r="R23" s="33"/>
      <c r="S23" s="33"/>
      <c r="T23" s="33"/>
      <c r="V23" s="113" t="s">
        <v>220</v>
      </c>
      <c r="AT23" s="1">
        <v>58</v>
      </c>
      <c r="AU23" s="90" t="s">
        <v>57</v>
      </c>
      <c r="AV23" s="90">
        <v>0</v>
      </c>
      <c r="AW23" s="90">
        <v>1</v>
      </c>
      <c r="AX23" s="90">
        <v>0</v>
      </c>
      <c r="AY23" s="90">
        <v>0</v>
      </c>
      <c r="AZ23" s="90">
        <v>1</v>
      </c>
      <c r="BA23" s="90">
        <v>1</v>
      </c>
      <c r="BB23" s="28"/>
      <c r="BD23" s="60"/>
      <c r="BH23" s="21"/>
    </row>
    <row r="24" spans="14:56" ht="12.75">
      <c r="N24" s="28"/>
      <c r="R24" s="28"/>
      <c r="T24" s="51"/>
      <c r="U24" s="28"/>
      <c r="AU24" s="28"/>
      <c r="AV24" s="28"/>
      <c r="AW24" s="28"/>
      <c r="AX24" s="28"/>
      <c r="AY24" s="28"/>
      <c r="AZ24" s="28">
        <v>3</v>
      </c>
      <c r="BA24" s="28">
        <v>4</v>
      </c>
      <c r="BD24" s="60"/>
    </row>
    <row r="25" spans="14:56" ht="12.75">
      <c r="N25" s="41"/>
      <c r="R25" s="41"/>
      <c r="AU25" s="28" t="s">
        <v>83</v>
      </c>
      <c r="AV25" s="28">
        <v>0</v>
      </c>
      <c r="AW25" s="28">
        <v>0</v>
      </c>
      <c r="AX25" s="28">
        <v>0</v>
      </c>
      <c r="AY25" s="28">
        <v>1</v>
      </c>
      <c r="AZ25" s="28">
        <v>0</v>
      </c>
      <c r="BA25" s="28">
        <v>0</v>
      </c>
      <c r="BD25" s="60"/>
    </row>
    <row r="26" spans="60:65" ht="15.75">
      <c r="BH26" s="32"/>
      <c r="BI26" s="32"/>
      <c r="BJ26" s="32"/>
      <c r="BK26" s="31"/>
      <c r="BL26" s="53"/>
      <c r="BM26" s="30"/>
    </row>
    <row r="27" spans="13:22" ht="12.75">
      <c r="M27" s="90"/>
      <c r="N27" s="90"/>
      <c r="O27" s="90"/>
      <c r="P27" s="90"/>
      <c r="Q27" s="90"/>
      <c r="R27" s="90">
        <v>10</v>
      </c>
      <c r="S27" s="90">
        <v>40</v>
      </c>
      <c r="V27" s="21"/>
    </row>
    <row r="28" spans="9:62" ht="12.75">
      <c r="I28" s="28"/>
      <c r="J28" s="28"/>
      <c r="K28" s="28"/>
      <c r="L28" s="1">
        <v>47</v>
      </c>
      <c r="M28" s="90" t="s">
        <v>71</v>
      </c>
      <c r="N28" s="90">
        <v>1</v>
      </c>
      <c r="O28" s="90">
        <v>0</v>
      </c>
      <c r="P28" s="90">
        <v>1</v>
      </c>
      <c r="Q28" s="90">
        <v>0</v>
      </c>
      <c r="R28" s="90">
        <v>0</v>
      </c>
      <c r="S28" s="90">
        <v>0</v>
      </c>
      <c r="AR28" s="28"/>
      <c r="AS28" s="28"/>
      <c r="AT28" s="90"/>
      <c r="AU28" s="90"/>
      <c r="AV28" s="90"/>
      <c r="AW28" s="90"/>
      <c r="AX28" s="90"/>
      <c r="AY28" s="90">
        <v>16</v>
      </c>
      <c r="AZ28" s="90">
        <v>47</v>
      </c>
      <c r="BH28" s="25"/>
      <c r="BI28" s="25"/>
      <c r="BJ28" s="25"/>
    </row>
    <row r="29" spans="9:62" ht="12.75">
      <c r="I29" s="28"/>
      <c r="J29" s="28"/>
      <c r="K29" s="28"/>
      <c r="L29" s="28"/>
      <c r="AR29" s="28"/>
      <c r="AS29" s="1">
        <v>54</v>
      </c>
      <c r="AT29" s="90" t="s">
        <v>61</v>
      </c>
      <c r="AU29" s="90">
        <v>1</v>
      </c>
      <c r="AV29" s="90">
        <v>0</v>
      </c>
      <c r="AW29" s="90">
        <v>1</v>
      </c>
      <c r="AX29" s="90">
        <v>1</v>
      </c>
      <c r="AY29" s="90">
        <v>1</v>
      </c>
      <c r="AZ29" s="90">
        <v>1</v>
      </c>
      <c r="BH29" s="51"/>
      <c r="BI29" s="25"/>
      <c r="BJ29" s="25"/>
    </row>
    <row r="30" spans="13:59" ht="15.75">
      <c r="M30" s="25"/>
      <c r="N30" s="25"/>
      <c r="O30" s="25"/>
      <c r="P30" s="25"/>
      <c r="Q30" s="25"/>
      <c r="R30" s="25"/>
      <c r="S30" s="25"/>
      <c r="AC30">
        <v>46</v>
      </c>
      <c r="AD30" s="28" t="s">
        <v>64</v>
      </c>
      <c r="AG30">
        <v>45</v>
      </c>
      <c r="AH30" s="28" t="s">
        <v>66</v>
      </c>
      <c r="AK30">
        <v>44</v>
      </c>
      <c r="AL30" s="28" t="s">
        <v>65</v>
      </c>
      <c r="AO30">
        <v>43</v>
      </c>
      <c r="AP30" s="28" t="s">
        <v>67</v>
      </c>
      <c r="BG30" s="24"/>
    </row>
    <row r="31" ht="15.75">
      <c r="BG31" s="24"/>
    </row>
    <row r="32" spans="5:59" ht="15.75">
      <c r="E32" s="33"/>
      <c r="F32" s="33"/>
      <c r="G32" s="33"/>
      <c r="H32" s="33"/>
      <c r="K32" s="28"/>
      <c r="M32" s="28"/>
      <c r="N32" s="28"/>
      <c r="O32" s="28"/>
      <c r="P32" s="28"/>
      <c r="Q32" s="28"/>
      <c r="R32" s="28">
        <v>12</v>
      </c>
      <c r="S32" s="28">
        <v>27</v>
      </c>
      <c r="AT32" s="28"/>
      <c r="AU32" s="28"/>
      <c r="AV32" s="28"/>
      <c r="AW32" s="28"/>
      <c r="AX32" s="28"/>
      <c r="AY32" s="28">
        <v>15</v>
      </c>
      <c r="AZ32" s="28">
        <v>56</v>
      </c>
      <c r="BG32" s="24"/>
    </row>
    <row r="33" spans="5:52" ht="12.75">
      <c r="E33" s="40" t="s">
        <v>114</v>
      </c>
      <c r="M33" s="28" t="s">
        <v>53</v>
      </c>
      <c r="N33" s="28">
        <v>0</v>
      </c>
      <c r="O33" s="28">
        <v>1</v>
      </c>
      <c r="P33" s="28">
        <v>1</v>
      </c>
      <c r="Q33" s="28">
        <v>0</v>
      </c>
      <c r="R33" s="28">
        <v>1</v>
      </c>
      <c r="S33" s="28">
        <v>1</v>
      </c>
      <c r="Z33">
        <v>47</v>
      </c>
      <c r="AA33" s="28" t="s">
        <v>71</v>
      </c>
      <c r="AD33">
        <v>56</v>
      </c>
      <c r="AE33" s="28" t="s">
        <v>58</v>
      </c>
      <c r="AH33">
        <v>55</v>
      </c>
      <c r="AI33" s="28" t="s">
        <v>60</v>
      </c>
      <c r="AL33">
        <v>54</v>
      </c>
      <c r="AM33" s="28" t="s">
        <v>61</v>
      </c>
      <c r="AT33" s="28" t="s">
        <v>40</v>
      </c>
      <c r="AU33" s="28">
        <v>1</v>
      </c>
      <c r="AV33" s="28">
        <v>1</v>
      </c>
      <c r="AW33" s="28">
        <v>1</v>
      </c>
      <c r="AX33" s="28">
        <v>0</v>
      </c>
      <c r="AY33" s="28">
        <v>0</v>
      </c>
      <c r="AZ33" s="28">
        <v>0</v>
      </c>
    </row>
    <row r="34" spans="4:14" ht="15.75">
      <c r="D34" s="39">
        <v>46</v>
      </c>
      <c r="E34" s="39">
        <v>45</v>
      </c>
      <c r="F34" s="39">
        <v>44</v>
      </c>
      <c r="G34" s="39">
        <v>43</v>
      </c>
      <c r="L34" s="42" t="s">
        <v>1</v>
      </c>
      <c r="M34" s="43">
        <v>0</v>
      </c>
      <c r="N34" s="44">
        <v>0</v>
      </c>
    </row>
    <row r="35" spans="4:49" ht="15.75">
      <c r="D35" s="39">
        <v>47</v>
      </c>
      <c r="E35" s="39">
        <v>56</v>
      </c>
      <c r="F35" s="39">
        <v>55</v>
      </c>
      <c r="G35" s="39">
        <v>54</v>
      </c>
      <c r="L35" s="45" t="s">
        <v>2</v>
      </c>
      <c r="M35" s="32">
        <v>0</v>
      </c>
      <c r="N35" s="46">
        <v>1</v>
      </c>
      <c r="P35" s="21"/>
      <c r="AO35" s="30" t="s">
        <v>215</v>
      </c>
      <c r="AQ35" s="90"/>
      <c r="AR35" s="90"/>
      <c r="AS35" s="90"/>
      <c r="AT35" s="90"/>
      <c r="AU35" s="90"/>
      <c r="AV35" s="90">
        <v>15</v>
      </c>
      <c r="AW35" s="90">
        <v>50</v>
      </c>
    </row>
    <row r="36" spans="4:49" ht="15.75">
      <c r="D36" s="39">
        <v>48</v>
      </c>
      <c r="E36" s="39">
        <v>57</v>
      </c>
      <c r="F36" s="39">
        <v>58</v>
      </c>
      <c r="G36" s="39">
        <v>53</v>
      </c>
      <c r="L36" s="45" t="s">
        <v>3</v>
      </c>
      <c r="M36" s="32">
        <v>1</v>
      </c>
      <c r="N36" s="46">
        <v>0</v>
      </c>
      <c r="W36">
        <v>48</v>
      </c>
      <c r="X36" s="28" t="s">
        <v>69</v>
      </c>
      <c r="AA36">
        <v>57</v>
      </c>
      <c r="AB36" s="28" t="s">
        <v>59</v>
      </c>
      <c r="AE36">
        <v>58</v>
      </c>
      <c r="AF36" s="28" t="s">
        <v>57</v>
      </c>
      <c r="AI36">
        <v>53</v>
      </c>
      <c r="AJ36" s="28" t="s">
        <v>62</v>
      </c>
      <c r="AP36" s="1">
        <v>53</v>
      </c>
      <c r="AQ36" s="90" t="s">
        <v>62</v>
      </c>
      <c r="AR36" s="90">
        <v>1</v>
      </c>
      <c r="AS36" s="90">
        <v>0</v>
      </c>
      <c r="AT36" s="90">
        <v>1</v>
      </c>
      <c r="AU36" s="90">
        <v>1</v>
      </c>
      <c r="AV36" s="90">
        <v>1</v>
      </c>
      <c r="AW36" s="90">
        <v>0</v>
      </c>
    </row>
    <row r="37" spans="4:14" ht="15.75">
      <c r="D37" s="39">
        <v>49</v>
      </c>
      <c r="E37" s="39">
        <v>50</v>
      </c>
      <c r="F37" s="39">
        <v>51</v>
      </c>
      <c r="G37" s="39">
        <v>52</v>
      </c>
      <c r="I37" s="28"/>
      <c r="J37" s="28"/>
      <c r="L37" s="47" t="s">
        <v>0</v>
      </c>
      <c r="M37" s="48">
        <v>1</v>
      </c>
      <c r="N37" s="49">
        <v>1</v>
      </c>
    </row>
    <row r="38" spans="4:7" ht="15.75">
      <c r="D38" s="39"/>
      <c r="E38" s="39"/>
      <c r="F38" s="39"/>
      <c r="G38" s="39"/>
    </row>
    <row r="39" spans="20:49" ht="12.75">
      <c r="T39">
        <v>49</v>
      </c>
      <c r="U39" s="28" t="s">
        <v>70</v>
      </c>
      <c r="X39">
        <v>50</v>
      </c>
      <c r="Y39" s="28" t="s">
        <v>68</v>
      </c>
      <c r="AB39">
        <v>51</v>
      </c>
      <c r="AC39" s="28" t="s">
        <v>63</v>
      </c>
      <c r="AF39">
        <v>52</v>
      </c>
      <c r="AG39" s="28" t="s">
        <v>92</v>
      </c>
      <c r="AQ39" s="28"/>
      <c r="AR39" s="28"/>
      <c r="AS39" s="28"/>
      <c r="AT39" s="28"/>
      <c r="AU39" s="28"/>
      <c r="AV39" s="28">
        <v>15</v>
      </c>
      <c r="AW39" s="28">
        <v>57</v>
      </c>
    </row>
    <row r="40" spans="16:49" ht="12.75">
      <c r="P40" s="41"/>
      <c r="AQ40" s="28" t="s">
        <v>38</v>
      </c>
      <c r="AR40" s="28">
        <v>1</v>
      </c>
      <c r="AS40" s="28">
        <v>1</v>
      </c>
      <c r="AT40" s="28">
        <v>1</v>
      </c>
      <c r="AU40" s="28">
        <v>0</v>
      </c>
      <c r="AV40" s="28">
        <v>0</v>
      </c>
      <c r="AW40" s="28">
        <v>1</v>
      </c>
    </row>
    <row r="41" spans="12:13" ht="12.75">
      <c r="L41" t="s">
        <v>113</v>
      </c>
      <c r="M41" t="s">
        <v>112</v>
      </c>
    </row>
    <row r="42" spans="7:49" ht="12.75">
      <c r="G42" s="90"/>
      <c r="H42" s="90"/>
      <c r="I42" s="90"/>
      <c r="J42" s="90"/>
      <c r="K42" s="90"/>
      <c r="L42" s="90">
        <v>11</v>
      </c>
      <c r="M42" s="90">
        <v>41</v>
      </c>
      <c r="O42" s="90"/>
      <c r="P42" s="90"/>
      <c r="Q42" s="90"/>
      <c r="R42" s="90"/>
      <c r="S42" s="90"/>
      <c r="T42" s="90">
        <v>12</v>
      </c>
      <c r="U42" s="90">
        <v>42</v>
      </c>
      <c r="X42" s="90"/>
      <c r="Y42" s="90"/>
      <c r="Z42" s="90"/>
      <c r="AA42" s="90"/>
      <c r="AB42" s="90"/>
      <c r="AC42" s="90">
        <v>13</v>
      </c>
      <c r="AD42" s="90">
        <v>43</v>
      </c>
      <c r="AH42" s="90"/>
      <c r="AI42" s="90"/>
      <c r="AJ42" s="90"/>
      <c r="AK42" s="90"/>
      <c r="AL42" s="90"/>
      <c r="AM42" s="90">
        <v>13</v>
      </c>
      <c r="AN42" s="90">
        <v>44</v>
      </c>
      <c r="AQ42" s="90"/>
      <c r="AR42" s="90"/>
      <c r="AS42" s="90"/>
      <c r="AT42" s="90"/>
      <c r="AU42" s="90"/>
      <c r="AV42" s="90">
        <v>14</v>
      </c>
      <c r="AW42" s="90">
        <v>45</v>
      </c>
    </row>
    <row r="43" spans="6:49" ht="12.75">
      <c r="F43" s="1">
        <v>48</v>
      </c>
      <c r="G43" s="90" t="s">
        <v>69</v>
      </c>
      <c r="H43" s="90">
        <v>1</v>
      </c>
      <c r="I43" s="90">
        <v>0</v>
      </c>
      <c r="J43" s="90">
        <v>1</v>
      </c>
      <c r="K43" s="90">
        <v>0</v>
      </c>
      <c r="L43" s="90">
        <v>0</v>
      </c>
      <c r="M43" s="90">
        <v>1</v>
      </c>
      <c r="N43" s="1">
        <v>49</v>
      </c>
      <c r="O43" s="90" t="s">
        <v>70</v>
      </c>
      <c r="P43" s="90">
        <v>1</v>
      </c>
      <c r="Q43" s="90">
        <v>0</v>
      </c>
      <c r="R43" s="90">
        <v>1</v>
      </c>
      <c r="S43" s="90">
        <v>0</v>
      </c>
      <c r="T43" s="90">
        <v>1</v>
      </c>
      <c r="U43" s="90">
        <v>0</v>
      </c>
      <c r="W43" s="1">
        <v>50</v>
      </c>
      <c r="X43" s="90" t="s">
        <v>68</v>
      </c>
      <c r="Y43" s="90">
        <v>1</v>
      </c>
      <c r="Z43" s="90">
        <v>0</v>
      </c>
      <c r="AA43" s="90">
        <v>1</v>
      </c>
      <c r="AB43" s="90">
        <v>0</v>
      </c>
      <c r="AC43" s="90">
        <v>1</v>
      </c>
      <c r="AD43" s="90">
        <v>1</v>
      </c>
      <c r="AG43" s="1">
        <v>51</v>
      </c>
      <c r="AH43" s="90" t="s">
        <v>63</v>
      </c>
      <c r="AI43" s="90">
        <v>1</v>
      </c>
      <c r="AJ43" s="90">
        <v>0</v>
      </c>
      <c r="AK43" s="90">
        <v>1</v>
      </c>
      <c r="AL43" s="90">
        <v>1</v>
      </c>
      <c r="AM43" s="90">
        <v>0</v>
      </c>
      <c r="AN43" s="90">
        <v>0</v>
      </c>
      <c r="AP43" s="1">
        <v>52</v>
      </c>
      <c r="AQ43" s="90" t="s">
        <v>92</v>
      </c>
      <c r="AR43" s="90">
        <v>1</v>
      </c>
      <c r="AS43" s="90">
        <v>0</v>
      </c>
      <c r="AT43" s="90">
        <v>1</v>
      </c>
      <c r="AU43" s="90">
        <v>1</v>
      </c>
      <c r="AV43" s="90">
        <v>0</v>
      </c>
      <c r="AW43" s="90">
        <v>1</v>
      </c>
    </row>
    <row r="45" ht="12.75">
      <c r="AE45" s="30" t="s">
        <v>217</v>
      </c>
    </row>
    <row r="48" spans="7:49" ht="12.75">
      <c r="G48" s="28"/>
      <c r="H48" s="28"/>
      <c r="I48" s="28"/>
      <c r="J48" s="28"/>
      <c r="K48" s="28"/>
      <c r="L48" s="28">
        <v>11</v>
      </c>
      <c r="M48" s="28">
        <v>26</v>
      </c>
      <c r="O48" s="28"/>
      <c r="P48" s="28"/>
      <c r="Q48" s="28"/>
      <c r="R48" s="28"/>
      <c r="S48" s="28"/>
      <c r="T48" s="28">
        <v>10</v>
      </c>
      <c r="U48" s="28">
        <v>25</v>
      </c>
      <c r="X48" s="28"/>
      <c r="Y48" s="28"/>
      <c r="Z48" s="28"/>
      <c r="AA48" s="28"/>
      <c r="AB48" s="28"/>
      <c r="AC48" s="28">
        <v>9</v>
      </c>
      <c r="AD48" s="28">
        <v>24</v>
      </c>
      <c r="AH48" s="28"/>
      <c r="AI48" s="28"/>
      <c r="AJ48" s="28"/>
      <c r="AK48" s="28"/>
      <c r="AL48" s="28"/>
      <c r="AM48" s="28">
        <v>18</v>
      </c>
      <c r="AN48" s="28">
        <v>59</v>
      </c>
      <c r="AQ48" s="28"/>
      <c r="AR48" s="28"/>
      <c r="AS48" s="28"/>
      <c r="AT48" s="28"/>
      <c r="AU48" s="28"/>
      <c r="AV48" s="28">
        <v>16</v>
      </c>
      <c r="AW48" s="28">
        <v>60</v>
      </c>
    </row>
    <row r="49" spans="7:49" ht="12.75">
      <c r="G49" s="28" t="s">
        <v>55</v>
      </c>
      <c r="H49" s="28">
        <v>0</v>
      </c>
      <c r="I49" s="28">
        <v>1</v>
      </c>
      <c r="J49" s="28">
        <v>1</v>
      </c>
      <c r="K49" s="28">
        <v>0</v>
      </c>
      <c r="L49" s="28">
        <v>1</v>
      </c>
      <c r="M49" s="28">
        <v>0</v>
      </c>
      <c r="O49" s="28" t="s">
        <v>54</v>
      </c>
      <c r="P49" s="28">
        <v>0</v>
      </c>
      <c r="Q49" s="28">
        <v>1</v>
      </c>
      <c r="R49" s="28">
        <v>1</v>
      </c>
      <c r="S49" s="28">
        <v>0</v>
      </c>
      <c r="T49" s="28">
        <v>0</v>
      </c>
      <c r="U49" s="28">
        <v>1</v>
      </c>
      <c r="X49" s="28" t="s">
        <v>56</v>
      </c>
      <c r="Y49" s="28">
        <v>0</v>
      </c>
      <c r="Z49" s="28">
        <v>1</v>
      </c>
      <c r="AA49" s="28">
        <v>1</v>
      </c>
      <c r="AB49" s="28">
        <v>0</v>
      </c>
      <c r="AC49" s="28">
        <v>0</v>
      </c>
      <c r="AD49" s="28">
        <v>0</v>
      </c>
      <c r="AH49" s="28" t="s">
        <v>37</v>
      </c>
      <c r="AI49" s="28">
        <v>1</v>
      </c>
      <c r="AJ49" s="28">
        <v>1</v>
      </c>
      <c r="AK49" s="28">
        <v>1</v>
      </c>
      <c r="AL49" s="28">
        <v>0</v>
      </c>
      <c r="AM49" s="28">
        <v>1</v>
      </c>
      <c r="AN49" s="28">
        <v>1</v>
      </c>
      <c r="AQ49" s="28" t="s">
        <v>39</v>
      </c>
      <c r="AR49" s="28">
        <v>1</v>
      </c>
      <c r="AS49" s="28">
        <v>1</v>
      </c>
      <c r="AT49" s="28">
        <v>1</v>
      </c>
      <c r="AU49" s="28">
        <v>0</v>
      </c>
      <c r="AV49" s="28">
        <v>1</v>
      </c>
      <c r="AW49" s="28">
        <v>0</v>
      </c>
    </row>
    <row r="54" spans="6:52" ht="12.75">
      <c r="F54" s="25"/>
      <c r="N54" s="25"/>
      <c r="V54" s="25"/>
      <c r="W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6" spans="31:36" ht="12.75">
      <c r="AE56" s="15"/>
      <c r="AF56" s="15"/>
      <c r="AG56" s="15"/>
      <c r="AH56" s="15"/>
      <c r="AI56" s="15"/>
      <c r="AJ56" s="15"/>
    </row>
    <row r="57" spans="31:36" ht="12.75">
      <c r="AE57" s="15"/>
      <c r="AF57" s="15"/>
      <c r="AG57" s="32"/>
      <c r="AH57" s="32"/>
      <c r="AI57" s="32"/>
      <c r="AJ57" s="15"/>
    </row>
    <row r="58" spans="31:36" ht="12.75">
      <c r="AE58" s="15"/>
      <c r="AF58" s="15"/>
      <c r="AG58" s="32"/>
      <c r="AH58" s="32"/>
      <c r="AI58" s="32"/>
      <c r="AJ58" s="15"/>
    </row>
    <row r="59" spans="31:36" ht="12.75">
      <c r="AE59" s="15"/>
      <c r="AF59" s="15"/>
      <c r="AG59" s="32"/>
      <c r="AH59" s="32"/>
      <c r="AI59" s="32"/>
      <c r="AJ59" s="15"/>
    </row>
    <row r="60" spans="31:36" ht="12.75">
      <c r="AE60" s="15"/>
      <c r="AF60" s="15"/>
      <c r="AG60" s="32"/>
      <c r="AH60" s="32"/>
      <c r="AI60" s="32"/>
      <c r="AJ60" s="15"/>
    </row>
    <row r="61" spans="31:36" ht="12.75">
      <c r="AE61" s="15"/>
      <c r="AF61" s="15"/>
      <c r="AG61" s="15"/>
      <c r="AH61" s="15"/>
      <c r="AI61" s="15"/>
      <c r="AJ61" s="15"/>
    </row>
    <row r="62" spans="31:36" ht="12.75">
      <c r="AE62" s="15"/>
      <c r="AF62" s="15"/>
      <c r="AG62" s="15"/>
      <c r="AH62" s="15"/>
      <c r="AI62" s="15"/>
      <c r="AJ62" s="15"/>
    </row>
    <row r="63" spans="31:36" ht="12.75">
      <c r="AE63" s="15"/>
      <c r="AF63" s="15"/>
      <c r="AG63" s="15"/>
      <c r="AH63" s="15"/>
      <c r="AI63" s="15"/>
      <c r="AJ63" s="15"/>
    </row>
    <row r="64" spans="31:36" ht="12.75">
      <c r="AE64" s="15"/>
      <c r="AF64" s="15"/>
      <c r="AG64" s="15"/>
      <c r="AH64" s="15"/>
      <c r="AI64" s="15"/>
      <c r="AJ64" s="15"/>
    </row>
    <row r="65" spans="31:36" ht="12.75">
      <c r="AE65" s="15"/>
      <c r="AF65" s="15"/>
      <c r="AG65" s="15"/>
      <c r="AH65" s="15"/>
      <c r="AI65" s="15"/>
      <c r="AJ65" s="15"/>
    </row>
  </sheetData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192"/>
  <sheetViews>
    <sheetView zoomScale="50" zoomScaleNormal="5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6.421875" style="0" customWidth="1"/>
    <col min="3" max="3" width="5.57421875" style="0" customWidth="1"/>
    <col min="4" max="4" width="4.8515625" style="0" customWidth="1"/>
    <col min="5" max="5" width="5.8515625" style="0" customWidth="1"/>
    <col min="6" max="6" width="4.57421875" style="0" customWidth="1"/>
    <col min="7" max="7" width="4.7109375" style="0" customWidth="1"/>
    <col min="8" max="8" width="4.57421875" style="0" customWidth="1"/>
    <col min="9" max="12" width="4.7109375" style="0" customWidth="1"/>
    <col min="13" max="14" width="5.57421875" style="0" customWidth="1"/>
    <col min="15" max="41" width="4.7109375" style="0" customWidth="1"/>
    <col min="42" max="42" width="5.7109375" style="0" customWidth="1"/>
    <col min="43" max="73" width="4.7109375" style="0" customWidth="1"/>
    <col min="74" max="74" width="6.00390625" style="0" customWidth="1"/>
    <col min="75" max="75" width="7.00390625" style="0" customWidth="1"/>
    <col min="76" max="76" width="5.8515625" style="0" customWidth="1"/>
    <col min="77" max="16384" width="4.7109375" style="0" customWidth="1"/>
  </cols>
  <sheetData>
    <row r="1" spans="41:69" ht="12.75">
      <c r="AO1" s="90"/>
      <c r="AP1" s="90"/>
      <c r="AQ1" s="90"/>
      <c r="AR1" s="90"/>
      <c r="AS1" s="90"/>
      <c r="AT1" s="90">
        <v>3</v>
      </c>
      <c r="AU1" s="90">
        <v>3</v>
      </c>
      <c r="AX1" s="90"/>
      <c r="AY1" s="90"/>
      <c r="AZ1" s="90"/>
      <c r="BA1" s="90"/>
      <c r="BB1" s="90"/>
      <c r="BC1" s="90">
        <v>2</v>
      </c>
      <c r="BD1" s="90">
        <v>2</v>
      </c>
      <c r="BH1" s="90"/>
      <c r="BI1" s="90"/>
      <c r="BJ1" s="90"/>
      <c r="BK1" s="90"/>
      <c r="BL1" s="90"/>
      <c r="BM1" s="90">
        <v>1</v>
      </c>
      <c r="BN1" s="90">
        <v>1</v>
      </c>
      <c r="BQ1" s="29" t="s">
        <v>273</v>
      </c>
    </row>
    <row r="2" spans="40:75" ht="16.5" customHeight="1">
      <c r="AN2" s="1">
        <v>33</v>
      </c>
      <c r="AO2" s="90" t="s">
        <v>88</v>
      </c>
      <c r="AP2" s="90">
        <v>0</v>
      </c>
      <c r="AQ2" s="90">
        <v>0</v>
      </c>
      <c r="AR2" s="90">
        <v>0</v>
      </c>
      <c r="AS2" s="90">
        <v>0</v>
      </c>
      <c r="AT2" s="90">
        <v>1</v>
      </c>
      <c r="AU2" s="90">
        <v>1</v>
      </c>
      <c r="AW2" s="1">
        <v>32</v>
      </c>
      <c r="AX2" s="90" t="s">
        <v>90</v>
      </c>
      <c r="AY2" s="90">
        <v>0</v>
      </c>
      <c r="AZ2" s="90">
        <v>0</v>
      </c>
      <c r="BA2" s="90">
        <v>0</v>
      </c>
      <c r="BB2" s="90">
        <v>0</v>
      </c>
      <c r="BC2" s="90">
        <v>1</v>
      </c>
      <c r="BD2" s="90">
        <v>0</v>
      </c>
      <c r="BG2" s="1">
        <v>31</v>
      </c>
      <c r="BH2" s="90" t="s">
        <v>89</v>
      </c>
      <c r="BI2" s="90">
        <v>0</v>
      </c>
      <c r="BJ2" s="90">
        <v>0</v>
      </c>
      <c r="BK2" s="90">
        <v>0</v>
      </c>
      <c r="BL2" s="90">
        <v>0</v>
      </c>
      <c r="BM2" s="90">
        <v>0</v>
      </c>
      <c r="BN2" s="90">
        <v>1</v>
      </c>
      <c r="BQ2" s="99" t="s">
        <v>272</v>
      </c>
      <c r="BV2" s="92"/>
      <c r="BW2" s="92"/>
    </row>
    <row r="3" spans="60:66" ht="12.75">
      <c r="BH3" s="28"/>
      <c r="BI3" s="28"/>
      <c r="BJ3" s="28"/>
      <c r="BK3" s="28"/>
      <c r="BL3" s="28"/>
      <c r="BM3" s="28">
        <v>0</v>
      </c>
      <c r="BN3" s="28">
        <v>1</v>
      </c>
    </row>
    <row r="4" spans="41:76" ht="12.75">
      <c r="AO4" s="25"/>
      <c r="AP4" s="25"/>
      <c r="AQ4" s="25"/>
      <c r="AR4" s="25"/>
      <c r="AS4" s="25"/>
      <c r="AT4" s="25"/>
      <c r="AU4" s="25"/>
      <c r="AX4" s="25"/>
      <c r="AY4" s="25"/>
      <c r="AZ4" s="25"/>
      <c r="BA4" s="25"/>
      <c r="BB4" s="25"/>
      <c r="BC4" s="25"/>
      <c r="BD4" s="25"/>
      <c r="BH4" s="28" t="s">
        <v>89</v>
      </c>
      <c r="BI4" s="28">
        <v>0</v>
      </c>
      <c r="BJ4" s="28">
        <v>0</v>
      </c>
      <c r="BK4" s="28">
        <v>0</v>
      </c>
      <c r="BL4" s="28">
        <v>0</v>
      </c>
      <c r="BM4" s="28">
        <v>0</v>
      </c>
      <c r="BN4" s="28">
        <v>1</v>
      </c>
      <c r="BQ4" s="93" t="s">
        <v>263</v>
      </c>
      <c r="BR4" s="94"/>
      <c r="BS4" s="94"/>
      <c r="BT4" s="101" t="s">
        <v>265</v>
      </c>
      <c r="BU4" s="94"/>
      <c r="BV4" s="104" t="s">
        <v>264</v>
      </c>
      <c r="BW4" s="107" t="s">
        <v>264</v>
      </c>
      <c r="BX4" s="110" t="s">
        <v>264</v>
      </c>
    </row>
    <row r="5" spans="69:76" ht="12.75">
      <c r="BQ5" s="95" t="s">
        <v>266</v>
      </c>
      <c r="BR5" s="54"/>
      <c r="BS5" s="54"/>
      <c r="BT5" s="102" t="s">
        <v>265</v>
      </c>
      <c r="BU5" s="54"/>
      <c r="BV5" s="105" t="s">
        <v>267</v>
      </c>
      <c r="BW5" s="108" t="s">
        <v>267</v>
      </c>
      <c r="BX5" s="111" t="s">
        <v>267</v>
      </c>
    </row>
    <row r="6" spans="41:76" ht="12.75">
      <c r="AO6" s="28"/>
      <c r="AP6" s="28"/>
      <c r="AQ6" s="28"/>
      <c r="AR6" s="28"/>
      <c r="AS6" s="28"/>
      <c r="AT6" s="28">
        <v>3</v>
      </c>
      <c r="AU6" s="28">
        <v>3</v>
      </c>
      <c r="AX6" s="28"/>
      <c r="AY6" s="28"/>
      <c r="AZ6" s="28"/>
      <c r="BA6" s="28"/>
      <c r="BB6" s="28"/>
      <c r="BC6" s="28">
        <v>2</v>
      </c>
      <c r="BD6" s="28">
        <v>2</v>
      </c>
      <c r="BH6" s="90"/>
      <c r="BI6" s="90"/>
      <c r="BJ6" s="90"/>
      <c r="BK6" s="90"/>
      <c r="BL6" s="90"/>
      <c r="BM6" s="90">
        <v>0</v>
      </c>
      <c r="BN6" s="90">
        <v>0</v>
      </c>
      <c r="BQ6" s="95" t="s">
        <v>268</v>
      </c>
      <c r="BR6" s="54"/>
      <c r="BS6" s="54"/>
      <c r="BT6" s="102" t="s">
        <v>265</v>
      </c>
      <c r="BU6" s="54"/>
      <c r="BV6" s="105" t="s">
        <v>269</v>
      </c>
      <c r="BW6" s="108" t="s">
        <v>269</v>
      </c>
      <c r="BX6" s="111" t="s">
        <v>269</v>
      </c>
    </row>
    <row r="7" spans="41:76" ht="12.75">
      <c r="AO7" s="28" t="s">
        <v>88</v>
      </c>
      <c r="AP7" s="28">
        <v>0</v>
      </c>
      <c r="AQ7" s="28">
        <v>0</v>
      </c>
      <c r="AR7" s="28">
        <v>0</v>
      </c>
      <c r="AS7" s="28">
        <v>0</v>
      </c>
      <c r="AT7" s="28">
        <v>1</v>
      </c>
      <c r="AU7" s="28">
        <v>1</v>
      </c>
      <c r="AX7" s="28" t="s">
        <v>90</v>
      </c>
      <c r="AY7" s="28">
        <v>0</v>
      </c>
      <c r="AZ7" s="28">
        <v>0</v>
      </c>
      <c r="BA7" s="28">
        <v>0</v>
      </c>
      <c r="BB7" s="28">
        <v>0</v>
      </c>
      <c r="BC7" s="28">
        <v>1</v>
      </c>
      <c r="BD7" s="28">
        <v>0</v>
      </c>
      <c r="BG7" s="1">
        <v>30</v>
      </c>
      <c r="BH7" s="90" t="s">
        <v>91</v>
      </c>
      <c r="BI7" s="90">
        <v>0</v>
      </c>
      <c r="BJ7" s="90">
        <v>0</v>
      </c>
      <c r="BK7" s="90">
        <v>0</v>
      </c>
      <c r="BL7" s="90">
        <v>0</v>
      </c>
      <c r="BM7" s="90">
        <v>0</v>
      </c>
      <c r="BN7" s="90">
        <v>0</v>
      </c>
      <c r="BQ7" s="95" t="s">
        <v>270</v>
      </c>
      <c r="BR7" s="54"/>
      <c r="BS7" s="96"/>
      <c r="BT7" s="102" t="s">
        <v>265</v>
      </c>
      <c r="BU7" s="54"/>
      <c r="BV7" s="105" t="s">
        <v>264</v>
      </c>
      <c r="BW7" s="108" t="s">
        <v>264</v>
      </c>
      <c r="BX7" s="111" t="s">
        <v>264</v>
      </c>
    </row>
    <row r="8" spans="41:76" ht="12.75">
      <c r="AO8" s="30"/>
      <c r="AU8" s="90"/>
      <c r="AV8" s="90"/>
      <c r="AW8" s="90"/>
      <c r="AX8" s="90"/>
      <c r="AY8" s="90"/>
      <c r="AZ8" s="90">
        <v>21</v>
      </c>
      <c r="BA8" s="90">
        <v>63</v>
      </c>
      <c r="BH8" s="28"/>
      <c r="BI8" s="28"/>
      <c r="BJ8" s="28"/>
      <c r="BK8" s="28"/>
      <c r="BL8" s="28"/>
      <c r="BM8" s="28">
        <v>0</v>
      </c>
      <c r="BN8" s="28">
        <v>0</v>
      </c>
      <c r="BQ8" s="97" t="s">
        <v>271</v>
      </c>
      <c r="BR8" s="98"/>
      <c r="BS8" s="98"/>
      <c r="BT8" s="103" t="s">
        <v>265</v>
      </c>
      <c r="BU8" s="98"/>
      <c r="BV8" s="106" t="s">
        <v>265</v>
      </c>
      <c r="BW8" s="109" t="s">
        <v>265</v>
      </c>
      <c r="BX8" s="112" t="s">
        <v>265</v>
      </c>
    </row>
    <row r="9" spans="37:66" ht="12.75">
      <c r="AK9" s="42" t="s">
        <v>1</v>
      </c>
      <c r="AL9" s="43">
        <v>0</v>
      </c>
      <c r="AM9" s="44">
        <v>0</v>
      </c>
      <c r="AT9" s="1">
        <v>62</v>
      </c>
      <c r="AU9" s="90" t="s">
        <v>29</v>
      </c>
      <c r="AV9" s="90">
        <v>1</v>
      </c>
      <c r="AW9" s="90">
        <v>1</v>
      </c>
      <c r="AX9" s="90">
        <v>1</v>
      </c>
      <c r="AY9" s="90">
        <v>1</v>
      </c>
      <c r="AZ9" s="90">
        <v>1</v>
      </c>
      <c r="BA9" s="90">
        <v>1</v>
      </c>
      <c r="BB9" s="59"/>
      <c r="BH9" s="28" t="s">
        <v>91</v>
      </c>
      <c r="BI9" s="28">
        <v>0</v>
      </c>
      <c r="BJ9" s="28">
        <v>0</v>
      </c>
      <c r="BK9" s="28">
        <v>0</v>
      </c>
      <c r="BL9" s="28">
        <v>0</v>
      </c>
      <c r="BM9" s="28">
        <v>0</v>
      </c>
      <c r="BN9" s="28">
        <v>0</v>
      </c>
    </row>
    <row r="10" spans="30:54" ht="33.75">
      <c r="AD10" s="113" t="s">
        <v>218</v>
      </c>
      <c r="AK10" s="45" t="s">
        <v>2</v>
      </c>
      <c r="AL10" s="32">
        <v>0</v>
      </c>
      <c r="AM10" s="46">
        <v>1</v>
      </c>
      <c r="AU10" s="28"/>
      <c r="AV10" s="28"/>
      <c r="AW10" s="28"/>
      <c r="AX10" s="28"/>
      <c r="AY10" s="28"/>
      <c r="AZ10" s="28">
        <v>21</v>
      </c>
      <c r="BA10" s="28">
        <v>63</v>
      </c>
      <c r="BB10" s="59"/>
    </row>
    <row r="11" spans="37:66" ht="12.75">
      <c r="AK11" s="45" t="s">
        <v>3</v>
      </c>
      <c r="AL11" s="32">
        <v>1</v>
      </c>
      <c r="AM11" s="46">
        <v>0</v>
      </c>
      <c r="AU11" s="28" t="s">
        <v>29</v>
      </c>
      <c r="AV11" s="28">
        <v>1</v>
      </c>
      <c r="AW11" s="28">
        <v>1</v>
      </c>
      <c r="AX11" s="28">
        <v>1</v>
      </c>
      <c r="AY11" s="28">
        <v>1</v>
      </c>
      <c r="AZ11" s="28">
        <v>1</v>
      </c>
      <c r="BA11" s="28">
        <v>1</v>
      </c>
      <c r="BB11" s="59"/>
      <c r="BH11" s="90"/>
      <c r="BI11" s="90"/>
      <c r="BJ11" s="90"/>
      <c r="BK11" s="90"/>
      <c r="BL11" s="90"/>
      <c r="BM11" s="90">
        <v>19</v>
      </c>
      <c r="BN11" s="90">
        <v>61</v>
      </c>
    </row>
    <row r="12" spans="37:66" ht="12.75">
      <c r="AK12" s="47" t="s">
        <v>0</v>
      </c>
      <c r="AL12" s="48">
        <v>1</v>
      </c>
      <c r="AM12" s="49">
        <v>1</v>
      </c>
      <c r="AR12" s="41"/>
      <c r="BG12" s="1">
        <v>60</v>
      </c>
      <c r="BH12" s="90" t="s">
        <v>30</v>
      </c>
      <c r="BI12" s="90">
        <v>1</v>
      </c>
      <c r="BJ12" s="90">
        <v>1</v>
      </c>
      <c r="BK12" s="90">
        <v>1</v>
      </c>
      <c r="BL12" s="90">
        <v>1</v>
      </c>
      <c r="BM12" s="90">
        <v>0</v>
      </c>
      <c r="BN12" s="90">
        <v>1</v>
      </c>
    </row>
    <row r="13" spans="11:66" ht="27.75">
      <c r="K13" s="115" t="s">
        <v>219</v>
      </c>
      <c r="AU13" s="90"/>
      <c r="AV13" s="90"/>
      <c r="AW13" s="90"/>
      <c r="AX13" s="90"/>
      <c r="AY13" s="90"/>
      <c r="AZ13" s="90">
        <v>20</v>
      </c>
      <c r="BA13" s="90">
        <v>62</v>
      </c>
      <c r="BH13" s="28"/>
      <c r="BI13" s="28"/>
      <c r="BJ13" s="28"/>
      <c r="BK13" s="28"/>
      <c r="BL13" s="28"/>
      <c r="BM13" s="28">
        <v>19</v>
      </c>
      <c r="BN13" s="28">
        <v>61</v>
      </c>
    </row>
    <row r="14" spans="13:66" ht="12.75">
      <c r="M14" t="s">
        <v>275</v>
      </c>
      <c r="Y14" s="41"/>
      <c r="AC14" s="41"/>
      <c r="AG14" s="41"/>
      <c r="AT14" s="1">
        <v>61</v>
      </c>
      <c r="AU14" s="90" t="s">
        <v>31</v>
      </c>
      <c r="AV14" s="90">
        <v>1</v>
      </c>
      <c r="AW14" s="90">
        <v>1</v>
      </c>
      <c r="AX14" s="90">
        <v>1</v>
      </c>
      <c r="AY14" s="90">
        <v>1</v>
      </c>
      <c r="AZ14" s="90">
        <v>1</v>
      </c>
      <c r="BA14" s="90">
        <v>0</v>
      </c>
      <c r="BH14" s="28" t="s">
        <v>30</v>
      </c>
      <c r="BI14" s="28">
        <v>1</v>
      </c>
      <c r="BJ14" s="28">
        <v>1</v>
      </c>
      <c r="BK14" s="28">
        <v>1</v>
      </c>
      <c r="BL14" s="28">
        <v>1</v>
      </c>
      <c r="BM14" s="28">
        <v>0</v>
      </c>
      <c r="BN14" s="28">
        <v>1</v>
      </c>
    </row>
    <row r="15" spans="1:71" ht="12.75">
      <c r="A15" s="28" t="s">
        <v>110</v>
      </c>
      <c r="B15" s="28"/>
      <c r="C15" s="28"/>
      <c r="E15" s="28">
        <v>18</v>
      </c>
      <c r="F15" s="28">
        <v>42</v>
      </c>
      <c r="G15" s="28"/>
      <c r="H15" s="28"/>
      <c r="I15" s="28"/>
      <c r="J15" s="28"/>
      <c r="K15" s="28"/>
      <c r="L15" s="28"/>
      <c r="M15" s="25" t="s">
        <v>276</v>
      </c>
      <c r="N15" s="28"/>
      <c r="O15" s="28"/>
      <c r="Y15" s="21"/>
      <c r="Z15" s="28"/>
      <c r="AC15" s="21"/>
      <c r="AD15" s="28"/>
      <c r="AU15" s="28"/>
      <c r="AV15" s="28"/>
      <c r="AW15" s="28"/>
      <c r="AX15" s="28"/>
      <c r="AY15" s="28"/>
      <c r="AZ15" s="28">
        <v>20</v>
      </c>
      <c r="BA15" s="28">
        <v>62</v>
      </c>
      <c r="BS15" s="41"/>
    </row>
    <row r="16" spans="1:53" ht="12.75">
      <c r="A16" s="28" t="s">
        <v>111</v>
      </c>
      <c r="B16" s="28"/>
      <c r="C16" s="28"/>
      <c r="E16" s="28">
        <v>30</v>
      </c>
      <c r="F16" s="28">
        <v>62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AE16" s="28"/>
      <c r="AI16" s="21"/>
      <c r="AU16" s="28" t="s">
        <v>31</v>
      </c>
      <c r="AV16" s="28">
        <v>1</v>
      </c>
      <c r="AW16" s="28">
        <v>1</v>
      </c>
      <c r="AX16" s="28">
        <v>1</v>
      </c>
      <c r="AY16" s="28">
        <v>1</v>
      </c>
      <c r="AZ16" s="28">
        <v>1</v>
      </c>
      <c r="BA16" s="28">
        <v>0</v>
      </c>
    </row>
    <row r="17" spans="9:64" ht="12.75">
      <c r="I17" s="20"/>
      <c r="X17" s="21"/>
      <c r="AB17" s="21"/>
      <c r="AE17" s="28"/>
      <c r="AM17" s="41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F17" s="90"/>
      <c r="BG17" s="90"/>
      <c r="BH17" s="90"/>
      <c r="BI17" s="90"/>
      <c r="BJ17" s="90"/>
      <c r="BK17" s="90">
        <v>18</v>
      </c>
      <c r="BL17" s="90">
        <v>60</v>
      </c>
    </row>
    <row r="18" spans="9:64" ht="12.75">
      <c r="I18" s="20"/>
      <c r="AA18" s="41"/>
      <c r="BE18" s="1">
        <v>59</v>
      </c>
      <c r="BF18" s="90" t="s">
        <v>32</v>
      </c>
      <c r="BG18" s="90">
        <v>1</v>
      </c>
      <c r="BH18" s="90">
        <v>1</v>
      </c>
      <c r="BI18" s="90">
        <v>1</v>
      </c>
      <c r="BJ18" s="90">
        <v>1</v>
      </c>
      <c r="BK18" s="90">
        <v>0</v>
      </c>
      <c r="BL18" s="90">
        <v>0</v>
      </c>
    </row>
    <row r="19" spans="9:64" ht="12.75">
      <c r="I19" s="20"/>
      <c r="AI19" s="32"/>
      <c r="AJ19" s="32"/>
      <c r="AK19" s="32"/>
      <c r="AL19" s="31"/>
      <c r="BF19" s="28"/>
      <c r="BG19" s="28"/>
      <c r="BH19" s="28"/>
      <c r="BI19" s="28"/>
      <c r="BJ19" s="28"/>
      <c r="BK19" s="28">
        <v>18</v>
      </c>
      <c r="BL19" s="28">
        <v>60</v>
      </c>
    </row>
    <row r="20" spans="2:64" ht="12.75">
      <c r="B20" t="s">
        <v>107</v>
      </c>
      <c r="H20" t="s">
        <v>124</v>
      </c>
      <c r="I20" s="20"/>
      <c r="M20" t="s">
        <v>108</v>
      </c>
      <c r="R20" t="s">
        <v>109</v>
      </c>
      <c r="X20" s="41"/>
      <c r="AB20" s="41"/>
      <c r="AF20" s="28"/>
      <c r="BF20" s="28" t="s">
        <v>32</v>
      </c>
      <c r="BG20" s="28">
        <v>1</v>
      </c>
      <c r="BH20" s="28">
        <v>1</v>
      </c>
      <c r="BI20" s="28">
        <v>1</v>
      </c>
      <c r="BJ20" s="28">
        <v>1</v>
      </c>
      <c r="BK20" s="28">
        <v>0</v>
      </c>
      <c r="BL20" s="28">
        <v>0</v>
      </c>
    </row>
    <row r="21" spans="9:32" ht="12.75">
      <c r="I21" s="20"/>
      <c r="AF21" s="28"/>
    </row>
    <row r="22" spans="9:30" ht="12.75">
      <c r="I22" s="20"/>
      <c r="U22" s="1"/>
      <c r="X22" s="90"/>
      <c r="Y22" s="90"/>
      <c r="Z22" s="90"/>
      <c r="AA22" s="90"/>
      <c r="AB22" s="90"/>
      <c r="AC22" s="90">
        <v>3</v>
      </c>
      <c r="AD22" s="90">
        <v>4</v>
      </c>
    </row>
    <row r="23" spans="1:71" s="28" customFormat="1" ht="12.75">
      <c r="A23"/>
      <c r="B23" s="40" t="s">
        <v>114</v>
      </c>
      <c r="C23"/>
      <c r="D23"/>
      <c r="E23"/>
      <c r="F23"/>
      <c r="G23"/>
      <c r="H23" s="38" t="s">
        <v>115</v>
      </c>
      <c r="I23" s="20"/>
      <c r="J23"/>
      <c r="K23"/>
      <c r="L23"/>
      <c r="M23" s="29" t="s">
        <v>116</v>
      </c>
      <c r="N23"/>
      <c r="O23"/>
      <c r="P23"/>
      <c r="Q23"/>
      <c r="R23" s="50" t="s">
        <v>117</v>
      </c>
      <c r="S23"/>
      <c r="T23"/>
      <c r="U23" s="1"/>
      <c r="W23" s="1">
        <v>34</v>
      </c>
      <c r="X23" s="90" t="s">
        <v>83</v>
      </c>
      <c r="Y23" s="90">
        <v>0</v>
      </c>
      <c r="Z23" s="90">
        <v>0</v>
      </c>
      <c r="AA23" s="90">
        <v>0</v>
      </c>
      <c r="AB23" s="90">
        <v>1</v>
      </c>
      <c r="AC23" s="90">
        <v>0</v>
      </c>
      <c r="AD23" s="90">
        <v>0</v>
      </c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E23" s="90"/>
      <c r="BF23" s="90"/>
      <c r="BG23" s="90"/>
      <c r="BH23" s="90"/>
      <c r="BI23" s="90"/>
      <c r="BJ23" s="90">
        <v>7</v>
      </c>
      <c r="BK23" s="90">
        <v>11</v>
      </c>
      <c r="BP23"/>
      <c r="BQ23"/>
      <c r="BR23"/>
      <c r="BS23"/>
    </row>
    <row r="24" spans="1:70" s="28" customFormat="1" ht="15.75">
      <c r="A24" s="39">
        <v>46</v>
      </c>
      <c r="B24" s="39">
        <v>45</v>
      </c>
      <c r="C24" s="39">
        <v>44</v>
      </c>
      <c r="D24" s="39">
        <v>43</v>
      </c>
      <c r="E24"/>
      <c r="F24"/>
      <c r="G24" s="37">
        <v>33</v>
      </c>
      <c r="H24" s="37">
        <v>32</v>
      </c>
      <c r="I24" s="37">
        <v>31</v>
      </c>
      <c r="J24" s="37">
        <v>30</v>
      </c>
      <c r="K24"/>
      <c r="L24" s="78">
        <v>27</v>
      </c>
      <c r="M24" s="78">
        <v>26</v>
      </c>
      <c r="N24" s="78">
        <v>25</v>
      </c>
      <c r="O24" s="78">
        <v>24</v>
      </c>
      <c r="P24"/>
      <c r="Q24" s="33">
        <v>14</v>
      </c>
      <c r="R24" s="33">
        <v>13</v>
      </c>
      <c r="S24" s="33">
        <v>12</v>
      </c>
      <c r="T24" s="33">
        <v>11</v>
      </c>
      <c r="U24" s="1"/>
      <c r="W24" s="1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D24" s="1">
        <v>41</v>
      </c>
      <c r="BE24" s="90" t="s">
        <v>84</v>
      </c>
      <c r="BF24" s="90">
        <v>0</v>
      </c>
      <c r="BG24" s="90">
        <v>0</v>
      </c>
      <c r="BH24" s="90">
        <v>1</v>
      </c>
      <c r="BI24" s="90">
        <v>0</v>
      </c>
      <c r="BJ24" s="90">
        <v>1</v>
      </c>
      <c r="BK24" s="90">
        <v>1</v>
      </c>
      <c r="BP24"/>
      <c r="BQ24"/>
      <c r="BR24"/>
    </row>
    <row r="25" spans="1:53" ht="15.75">
      <c r="A25" s="39">
        <v>47</v>
      </c>
      <c r="B25" s="39">
        <v>56</v>
      </c>
      <c r="C25" s="39">
        <v>55</v>
      </c>
      <c r="D25" s="39">
        <v>54</v>
      </c>
      <c r="G25" s="37">
        <v>34</v>
      </c>
      <c r="H25" s="37">
        <v>61</v>
      </c>
      <c r="I25" s="37">
        <v>60</v>
      </c>
      <c r="J25" s="37">
        <v>41</v>
      </c>
      <c r="L25" s="78">
        <v>28</v>
      </c>
      <c r="M25" s="78">
        <v>63</v>
      </c>
      <c r="N25" s="78">
        <v>62</v>
      </c>
      <c r="O25" s="78">
        <v>23</v>
      </c>
      <c r="Q25" s="33">
        <v>15</v>
      </c>
      <c r="R25" s="33">
        <v>4</v>
      </c>
      <c r="S25" s="33">
        <v>3</v>
      </c>
      <c r="T25" s="33">
        <v>10</v>
      </c>
      <c r="U25" s="1"/>
      <c r="X25" s="25"/>
      <c r="Y25" s="25"/>
      <c r="Z25" s="25"/>
      <c r="AA25" s="25"/>
      <c r="AB25" s="25"/>
      <c r="AC25" s="25"/>
      <c r="AD25" s="25"/>
      <c r="AN25">
        <v>33</v>
      </c>
      <c r="AO25" s="28" t="s">
        <v>88</v>
      </c>
      <c r="AR25">
        <v>32</v>
      </c>
      <c r="AS25" s="28" t="s">
        <v>90</v>
      </c>
      <c r="AV25">
        <v>31</v>
      </c>
      <c r="AW25" s="28" t="s">
        <v>89</v>
      </c>
      <c r="AZ25">
        <v>30</v>
      </c>
      <c r="BA25" s="28" t="s">
        <v>91</v>
      </c>
    </row>
    <row r="26" spans="1:20" ht="15.75">
      <c r="A26" s="39">
        <v>48</v>
      </c>
      <c r="B26" s="39">
        <v>57</v>
      </c>
      <c r="C26" s="39">
        <v>58</v>
      </c>
      <c r="D26" s="39">
        <v>53</v>
      </c>
      <c r="G26" s="37">
        <v>35</v>
      </c>
      <c r="H26" s="37">
        <v>62</v>
      </c>
      <c r="I26" s="37">
        <v>59</v>
      </c>
      <c r="J26" s="37">
        <v>40</v>
      </c>
      <c r="L26" s="78">
        <v>29</v>
      </c>
      <c r="M26" s="78">
        <v>0</v>
      </c>
      <c r="N26" s="78">
        <v>1</v>
      </c>
      <c r="O26" s="78">
        <v>22</v>
      </c>
      <c r="Q26" s="33">
        <v>16</v>
      </c>
      <c r="R26" s="33">
        <v>5</v>
      </c>
      <c r="S26" s="33">
        <v>2</v>
      </c>
      <c r="T26" s="33">
        <v>9</v>
      </c>
    </row>
    <row r="27" spans="1:68" ht="15.75">
      <c r="A27" s="39">
        <v>49</v>
      </c>
      <c r="B27" s="39">
        <v>50</v>
      </c>
      <c r="C27" s="39">
        <v>51</v>
      </c>
      <c r="D27" s="39">
        <v>52</v>
      </c>
      <c r="G27" s="37">
        <v>36</v>
      </c>
      <c r="H27" s="23">
        <v>37</v>
      </c>
      <c r="I27" s="37">
        <v>38</v>
      </c>
      <c r="J27" s="37">
        <v>39</v>
      </c>
      <c r="L27" s="78">
        <v>30</v>
      </c>
      <c r="M27" s="78">
        <v>19</v>
      </c>
      <c r="N27" s="78">
        <v>20</v>
      </c>
      <c r="O27" s="78">
        <v>21</v>
      </c>
      <c r="Q27" s="33">
        <v>17</v>
      </c>
      <c r="R27" s="33">
        <v>6</v>
      </c>
      <c r="S27" s="33">
        <v>7</v>
      </c>
      <c r="T27" s="33">
        <v>8</v>
      </c>
      <c r="V27" s="28"/>
      <c r="X27" s="28"/>
      <c r="Y27" s="28"/>
      <c r="Z27" s="28"/>
      <c r="AA27" s="28"/>
      <c r="AB27" s="28"/>
      <c r="AC27" s="28">
        <v>5</v>
      </c>
      <c r="AD27" s="28">
        <v>16</v>
      </c>
      <c r="BE27" s="28"/>
      <c r="BF27" s="28"/>
      <c r="BG27" s="28"/>
      <c r="BH27" s="28"/>
      <c r="BI27" s="28"/>
      <c r="BJ27" s="28">
        <v>9</v>
      </c>
      <c r="BK27" s="28">
        <v>35</v>
      </c>
      <c r="BP27" s="41"/>
    </row>
    <row r="28" spans="1:63" ht="15.75">
      <c r="A28" s="39"/>
      <c r="B28" s="39"/>
      <c r="C28" s="39"/>
      <c r="D28" s="39"/>
      <c r="G28" s="37"/>
      <c r="H28" s="37"/>
      <c r="I28" s="37"/>
      <c r="J28" s="37"/>
      <c r="L28" s="29"/>
      <c r="M28" s="29"/>
      <c r="N28" s="29"/>
      <c r="O28" s="29"/>
      <c r="Q28" s="33"/>
      <c r="R28" s="33"/>
      <c r="S28" s="33"/>
      <c r="T28" s="33"/>
      <c r="X28" s="28" t="s">
        <v>60</v>
      </c>
      <c r="Y28" s="28">
        <v>0</v>
      </c>
      <c r="Z28" s="28">
        <v>1</v>
      </c>
      <c r="AA28" s="28">
        <v>0</v>
      </c>
      <c r="AB28" s="28">
        <v>0</v>
      </c>
      <c r="AC28" s="28">
        <v>0</v>
      </c>
      <c r="AD28" s="28">
        <v>0</v>
      </c>
      <c r="AK28">
        <v>34</v>
      </c>
      <c r="AL28" s="28" t="s">
        <v>83</v>
      </c>
      <c r="AO28">
        <v>61</v>
      </c>
      <c r="AP28" s="28" t="s">
        <v>31</v>
      </c>
      <c r="AS28" s="21">
        <v>60</v>
      </c>
      <c r="AT28" s="28" t="s">
        <v>30</v>
      </c>
      <c r="AW28">
        <v>41</v>
      </c>
      <c r="AX28" s="28" t="s">
        <v>84</v>
      </c>
      <c r="BE28" s="28" t="s">
        <v>72</v>
      </c>
      <c r="BF28" s="28">
        <v>1</v>
      </c>
      <c r="BG28" s="28">
        <v>0</v>
      </c>
      <c r="BH28" s="28">
        <v>0</v>
      </c>
      <c r="BI28" s="28">
        <v>0</v>
      </c>
      <c r="BJ28" s="28">
        <v>1</v>
      </c>
      <c r="BK28" s="28">
        <v>1</v>
      </c>
    </row>
    <row r="29" spans="1:52" ht="12.75">
      <c r="A29" t="s">
        <v>142</v>
      </c>
      <c r="AZ29" s="30" t="s">
        <v>274</v>
      </c>
    </row>
    <row r="30" spans="1:60" ht="12.75">
      <c r="A30" t="s">
        <v>144</v>
      </c>
      <c r="BB30" s="90"/>
      <c r="BC30" s="90"/>
      <c r="BD30" s="90"/>
      <c r="BE30" s="90"/>
      <c r="BF30" s="90"/>
      <c r="BG30" s="90">
        <v>6</v>
      </c>
      <c r="BH30" s="90">
        <v>10</v>
      </c>
    </row>
    <row r="31" spans="1:60" ht="12.75">
      <c r="A31" t="s">
        <v>143</v>
      </c>
      <c r="P31" s="1"/>
      <c r="Q31" s="1"/>
      <c r="AH31">
        <v>35</v>
      </c>
      <c r="AI31" s="28" t="s">
        <v>81</v>
      </c>
      <c r="AL31" s="21">
        <v>62</v>
      </c>
      <c r="AM31" s="28" t="s">
        <v>29</v>
      </c>
      <c r="AP31">
        <v>59</v>
      </c>
      <c r="AQ31" s="28" t="s">
        <v>32</v>
      </c>
      <c r="AT31">
        <v>40</v>
      </c>
      <c r="AU31" s="28" t="s">
        <v>86</v>
      </c>
      <c r="BA31" s="1">
        <v>40</v>
      </c>
      <c r="BB31" s="90" t="s">
        <v>86</v>
      </c>
      <c r="BC31" s="90">
        <v>0</v>
      </c>
      <c r="BD31" s="90">
        <v>0</v>
      </c>
      <c r="BE31" s="90">
        <v>1</v>
      </c>
      <c r="BF31" s="90">
        <v>0</v>
      </c>
      <c r="BG31" s="90">
        <v>1</v>
      </c>
      <c r="BH31" s="90">
        <v>0</v>
      </c>
    </row>
    <row r="32" spans="16:17" ht="12.75">
      <c r="P32" s="1"/>
      <c r="Q32" s="1"/>
    </row>
    <row r="33" spans="1:15" ht="15.75">
      <c r="A33" s="80" t="s">
        <v>134</v>
      </c>
      <c r="B33" s="37"/>
      <c r="N33" s="38" t="s">
        <v>115</v>
      </c>
      <c r="O33" s="20"/>
    </row>
    <row r="34" spans="3:60" ht="15.75">
      <c r="C34" s="79" t="s">
        <v>118</v>
      </c>
      <c r="F34" s="80" t="s">
        <v>120</v>
      </c>
      <c r="M34" s="37">
        <v>33</v>
      </c>
      <c r="N34" s="37">
        <v>32</v>
      </c>
      <c r="O34" s="37">
        <v>31</v>
      </c>
      <c r="P34" s="37">
        <v>30</v>
      </c>
      <c r="AE34">
        <v>36</v>
      </c>
      <c r="AF34" s="28" t="s">
        <v>82</v>
      </c>
      <c r="AI34">
        <v>37</v>
      </c>
      <c r="AJ34" s="28" t="s">
        <v>80</v>
      </c>
      <c r="AM34">
        <v>38</v>
      </c>
      <c r="AN34" s="28" t="s">
        <v>87</v>
      </c>
      <c r="AQ34">
        <v>39</v>
      </c>
      <c r="AR34" s="28" t="s">
        <v>85</v>
      </c>
      <c r="AW34" s="30" t="s">
        <v>125</v>
      </c>
      <c r="BB34" s="28"/>
      <c r="BC34" s="28"/>
      <c r="BD34" s="28"/>
      <c r="BE34" s="28"/>
      <c r="BF34" s="28"/>
      <c r="BG34" s="28">
        <v>8</v>
      </c>
      <c r="BH34" s="28">
        <v>34</v>
      </c>
    </row>
    <row r="35" spans="2:60" ht="15.75">
      <c r="B35" s="38"/>
      <c r="M35" s="37">
        <v>34</v>
      </c>
      <c r="N35" s="37">
        <v>61</v>
      </c>
      <c r="O35" s="37">
        <v>60</v>
      </c>
      <c r="P35" s="37">
        <v>41</v>
      </c>
      <c r="AA35" s="41"/>
      <c r="BB35" s="28" t="s">
        <v>74</v>
      </c>
      <c r="BC35" s="28">
        <v>1</v>
      </c>
      <c r="BD35" s="28">
        <v>0</v>
      </c>
      <c r="BE35" s="28">
        <v>0</v>
      </c>
      <c r="BF35" s="28">
        <v>0</v>
      </c>
      <c r="BG35" s="28">
        <v>1</v>
      </c>
      <c r="BH35" s="28">
        <v>0</v>
      </c>
    </row>
    <row r="36" spans="6:24" ht="15.75">
      <c r="F36" s="80" t="s">
        <v>119</v>
      </c>
      <c r="M36" s="37">
        <v>35</v>
      </c>
      <c r="N36" s="37">
        <v>62</v>
      </c>
      <c r="O36" s="37">
        <v>59</v>
      </c>
      <c r="P36" s="37">
        <v>40</v>
      </c>
      <c r="W36" t="s">
        <v>113</v>
      </c>
      <c r="X36" t="s">
        <v>112</v>
      </c>
    </row>
    <row r="37" spans="3:60" ht="15.75">
      <c r="C37" s="75" t="s">
        <v>195</v>
      </c>
      <c r="F37" s="29"/>
      <c r="G37" s="29"/>
      <c r="H37" s="29"/>
      <c r="I37" s="29"/>
      <c r="K37" s="33"/>
      <c r="L37" s="33"/>
      <c r="M37" s="37">
        <v>36</v>
      </c>
      <c r="N37" s="37">
        <v>37</v>
      </c>
      <c r="O37" s="37">
        <v>38</v>
      </c>
      <c r="P37" s="37">
        <v>39</v>
      </c>
      <c r="R37" s="90"/>
      <c r="S37" s="90"/>
      <c r="T37" s="90"/>
      <c r="U37" s="90"/>
      <c r="V37" s="90"/>
      <c r="W37" s="90">
        <v>4</v>
      </c>
      <c r="X37" s="90">
        <v>5</v>
      </c>
      <c r="Z37" s="90"/>
      <c r="AA37" s="90"/>
      <c r="AB37" s="90"/>
      <c r="AC37" s="90"/>
      <c r="AD37" s="90"/>
      <c r="AE37" s="90">
        <v>5</v>
      </c>
      <c r="AF37" s="90">
        <v>6</v>
      </c>
      <c r="AI37" s="90"/>
      <c r="AJ37" s="90"/>
      <c r="AK37" s="90"/>
      <c r="AL37" s="90"/>
      <c r="AM37" s="90"/>
      <c r="AN37" s="90">
        <v>6</v>
      </c>
      <c r="AO37" s="90">
        <v>7</v>
      </c>
      <c r="AS37" s="90"/>
      <c r="AT37" s="90"/>
      <c r="AU37" s="90"/>
      <c r="AV37" s="90"/>
      <c r="AW37" s="90"/>
      <c r="AX37" s="90">
        <v>4</v>
      </c>
      <c r="AY37" s="90">
        <v>8</v>
      </c>
      <c r="BB37" s="90"/>
      <c r="BC37" s="90"/>
      <c r="BD37" s="90"/>
      <c r="BE37" s="90"/>
      <c r="BF37" s="90"/>
      <c r="BG37" s="90">
        <v>5</v>
      </c>
      <c r="BH37" s="90">
        <v>9</v>
      </c>
    </row>
    <row r="38" spans="3:60" ht="15.75">
      <c r="C38" s="59" t="s">
        <v>196</v>
      </c>
      <c r="D38" s="30"/>
      <c r="E38" s="25"/>
      <c r="F38" s="29"/>
      <c r="G38" s="29"/>
      <c r="H38" s="29"/>
      <c r="I38" s="29"/>
      <c r="L38" s="33"/>
      <c r="M38" s="33"/>
      <c r="N38" s="33"/>
      <c r="Q38" s="54">
        <v>35</v>
      </c>
      <c r="R38" s="90" t="s">
        <v>81</v>
      </c>
      <c r="S38" s="90">
        <v>0</v>
      </c>
      <c r="T38" s="90">
        <v>0</v>
      </c>
      <c r="U38" s="90">
        <v>0</v>
      </c>
      <c r="V38" s="90">
        <v>1</v>
      </c>
      <c r="W38" s="90">
        <v>0</v>
      </c>
      <c r="X38" s="90">
        <v>1</v>
      </c>
      <c r="Y38" s="1">
        <v>36</v>
      </c>
      <c r="Z38" s="90" t="s">
        <v>82</v>
      </c>
      <c r="AA38" s="90">
        <v>0</v>
      </c>
      <c r="AB38" s="90">
        <v>0</v>
      </c>
      <c r="AC38" s="90">
        <v>0</v>
      </c>
      <c r="AD38" s="90">
        <v>1</v>
      </c>
      <c r="AE38" s="90">
        <v>1</v>
      </c>
      <c r="AF38" s="90">
        <v>0</v>
      </c>
      <c r="AH38" s="1">
        <v>37</v>
      </c>
      <c r="AI38" s="90" t="s">
        <v>80</v>
      </c>
      <c r="AJ38" s="90">
        <v>0</v>
      </c>
      <c r="AK38" s="90">
        <v>0</v>
      </c>
      <c r="AL38" s="90">
        <v>0</v>
      </c>
      <c r="AM38" s="90">
        <v>1</v>
      </c>
      <c r="AN38" s="90">
        <v>1</v>
      </c>
      <c r="AO38" s="90">
        <v>1</v>
      </c>
      <c r="AR38" s="1">
        <v>38</v>
      </c>
      <c r="AS38" s="90" t="s">
        <v>87</v>
      </c>
      <c r="AT38" s="90">
        <v>0</v>
      </c>
      <c r="AU38" s="90">
        <v>0</v>
      </c>
      <c r="AV38" s="90">
        <v>1</v>
      </c>
      <c r="AW38" s="90">
        <v>0</v>
      </c>
      <c r="AX38" s="90">
        <v>0</v>
      </c>
      <c r="AY38" s="90">
        <v>0</v>
      </c>
      <c r="BA38" s="1">
        <v>39</v>
      </c>
      <c r="BB38" s="90" t="s">
        <v>85</v>
      </c>
      <c r="BC38" s="90">
        <v>0</v>
      </c>
      <c r="BD38" s="90">
        <v>0</v>
      </c>
      <c r="BE38" s="90">
        <v>1</v>
      </c>
      <c r="BF38" s="90">
        <v>0</v>
      </c>
      <c r="BG38" s="90">
        <v>0</v>
      </c>
      <c r="BH38" s="90">
        <v>1</v>
      </c>
    </row>
    <row r="39" ht="12.75">
      <c r="J39" s="41" t="s">
        <v>119</v>
      </c>
    </row>
    <row r="40" spans="3:13" ht="12.75">
      <c r="C40" s="21" t="s">
        <v>132</v>
      </c>
      <c r="F40" t="s">
        <v>133</v>
      </c>
      <c r="M40" t="s">
        <v>120</v>
      </c>
    </row>
    <row r="42" spans="1:42" ht="12.75">
      <c r="A42" s="38">
        <v>62</v>
      </c>
      <c r="F42" t="s">
        <v>131</v>
      </c>
      <c r="H42" t="s">
        <v>198</v>
      </c>
      <c r="M42" t="s">
        <v>118</v>
      </c>
      <c r="AP42" s="30" t="s">
        <v>123</v>
      </c>
    </row>
    <row r="43" spans="1:60" ht="15.75">
      <c r="A43" s="15"/>
      <c r="C43" s="32"/>
      <c r="D43" s="32"/>
      <c r="E43" s="32"/>
      <c r="F43" s="31"/>
      <c r="G43" s="53"/>
      <c r="H43" s="15"/>
      <c r="I43" s="15"/>
      <c r="J43" s="15"/>
      <c r="K43" s="15"/>
      <c r="L43" s="53"/>
      <c r="M43" s="31"/>
      <c r="N43" s="53"/>
      <c r="O43" s="15"/>
      <c r="P43" s="15"/>
      <c r="Q43" s="15"/>
      <c r="R43" s="28"/>
      <c r="S43" s="28"/>
      <c r="T43" s="28"/>
      <c r="U43" s="28"/>
      <c r="V43" s="28"/>
      <c r="W43" s="28">
        <v>6</v>
      </c>
      <c r="X43" s="28">
        <v>17</v>
      </c>
      <c r="Z43" s="28"/>
      <c r="AA43" s="28"/>
      <c r="AB43" s="28"/>
      <c r="AC43" s="28"/>
      <c r="AD43" s="28"/>
      <c r="AE43" s="28">
        <v>7</v>
      </c>
      <c r="AF43" s="28">
        <v>18</v>
      </c>
      <c r="AI43" s="28"/>
      <c r="AJ43" s="28"/>
      <c r="AK43" s="28"/>
      <c r="AL43" s="28"/>
      <c r="AM43" s="28"/>
      <c r="AN43" s="28">
        <v>8</v>
      </c>
      <c r="AO43" s="28">
        <v>19</v>
      </c>
      <c r="AS43" s="28"/>
      <c r="AT43" s="28"/>
      <c r="AU43" s="28"/>
      <c r="AV43" s="28"/>
      <c r="AW43" s="28"/>
      <c r="AX43" s="28">
        <v>6</v>
      </c>
      <c r="AY43" s="28">
        <v>32</v>
      </c>
      <c r="BB43" s="28"/>
      <c r="BC43" s="28"/>
      <c r="BD43" s="28"/>
      <c r="BE43" s="28"/>
      <c r="BF43" s="28"/>
      <c r="BG43" s="28">
        <v>7</v>
      </c>
      <c r="BH43" s="28">
        <v>33</v>
      </c>
    </row>
    <row r="44" spans="2:60" ht="15.75">
      <c r="B44" s="24"/>
      <c r="C44" s="59" t="s">
        <v>127</v>
      </c>
      <c r="D44" s="59"/>
      <c r="E44" s="59" t="s">
        <v>128</v>
      </c>
      <c r="F44" s="59"/>
      <c r="G44" s="59" t="s">
        <v>129</v>
      </c>
      <c r="I44" s="59" t="s">
        <v>130</v>
      </c>
      <c r="J44" s="55"/>
      <c r="L44" s="24"/>
      <c r="N44" s="24"/>
      <c r="Q44" s="15"/>
      <c r="R44" s="28" t="s">
        <v>58</v>
      </c>
      <c r="S44" s="28">
        <v>0</v>
      </c>
      <c r="T44" s="28">
        <v>1</v>
      </c>
      <c r="U44" s="28">
        <v>0</v>
      </c>
      <c r="V44" s="28">
        <v>0</v>
      </c>
      <c r="W44" s="28">
        <v>0</v>
      </c>
      <c r="X44" s="28">
        <v>1</v>
      </c>
      <c r="Z44" s="28" t="s">
        <v>59</v>
      </c>
      <c r="AA44" s="28">
        <v>0</v>
      </c>
      <c r="AB44" s="28">
        <v>1</v>
      </c>
      <c r="AC44" s="28">
        <v>0</v>
      </c>
      <c r="AD44" s="28">
        <v>0</v>
      </c>
      <c r="AE44" s="28">
        <v>1</v>
      </c>
      <c r="AF44" s="28">
        <v>0</v>
      </c>
      <c r="AI44" s="28" t="s">
        <v>57</v>
      </c>
      <c r="AJ44" s="28">
        <v>0</v>
      </c>
      <c r="AK44" s="28">
        <v>1</v>
      </c>
      <c r="AL44" s="28">
        <v>0</v>
      </c>
      <c r="AM44" s="28">
        <v>0</v>
      </c>
      <c r="AN44" s="28">
        <v>1</v>
      </c>
      <c r="AO44" s="28">
        <v>1</v>
      </c>
      <c r="AS44" s="28" t="s">
        <v>75</v>
      </c>
      <c r="AT44" s="28">
        <v>1</v>
      </c>
      <c r="AU44" s="28">
        <v>0</v>
      </c>
      <c r="AV44" s="28">
        <v>0</v>
      </c>
      <c r="AW44" s="28">
        <v>0</v>
      </c>
      <c r="AX44" s="28">
        <v>0</v>
      </c>
      <c r="AY44" s="28">
        <v>0</v>
      </c>
      <c r="BB44" s="28" t="s">
        <v>73</v>
      </c>
      <c r="BC44" s="28">
        <v>1</v>
      </c>
      <c r="BD44" s="28">
        <v>0</v>
      </c>
      <c r="BE44" s="28">
        <v>0</v>
      </c>
      <c r="BF44" s="28">
        <v>0</v>
      </c>
      <c r="BG44" s="28">
        <v>0</v>
      </c>
      <c r="BH44" s="28">
        <v>1</v>
      </c>
    </row>
    <row r="45" spans="2:17" ht="15.75">
      <c r="B45" s="24"/>
      <c r="C45" s="75" t="s">
        <v>127</v>
      </c>
      <c r="D45" s="75"/>
      <c r="E45" s="75" t="s">
        <v>128</v>
      </c>
      <c r="F45" s="75"/>
      <c r="G45" s="75" t="s">
        <v>129</v>
      </c>
      <c r="I45" s="24"/>
      <c r="L45" s="24"/>
      <c r="N45" s="24"/>
      <c r="Q45" s="15"/>
    </row>
    <row r="46" spans="2:43" ht="15.75">
      <c r="B46" s="24"/>
      <c r="C46" s="25"/>
      <c r="D46" s="25"/>
      <c r="E46" s="25"/>
      <c r="G46" s="1" t="s">
        <v>141</v>
      </c>
      <c r="I46" s="24"/>
      <c r="L46" s="24"/>
      <c r="N46" s="24"/>
      <c r="Q46" s="15"/>
      <c r="AQ46" s="41"/>
    </row>
    <row r="47" spans="3:17" ht="15.75">
      <c r="C47" s="82" t="s">
        <v>132</v>
      </c>
      <c r="D47" s="32"/>
      <c r="E47" s="32"/>
      <c r="F47" s="53"/>
      <c r="G47" s="54" t="s">
        <v>145</v>
      </c>
      <c r="H47" s="15"/>
      <c r="I47" s="15"/>
      <c r="J47" s="15"/>
      <c r="K47" s="53"/>
      <c r="L47" s="15"/>
      <c r="M47" s="15"/>
      <c r="N47" s="53"/>
      <c r="O47" s="15"/>
      <c r="P47" s="15"/>
      <c r="Q47" s="15"/>
    </row>
    <row r="48" spans="2:45" ht="12.75">
      <c r="B48" s="34"/>
      <c r="C48" s="55"/>
      <c r="D48" s="55"/>
      <c r="E48" s="55"/>
      <c r="F48" s="34"/>
      <c r="G48" s="1" t="s">
        <v>146</v>
      </c>
      <c r="H48" s="34"/>
      <c r="I48" s="34"/>
      <c r="J48" s="34"/>
      <c r="K48" s="34"/>
      <c r="L48" s="34"/>
      <c r="M48" s="34"/>
      <c r="N48" s="29"/>
      <c r="O48" s="29"/>
      <c r="P48" s="29"/>
      <c r="Q48" s="29"/>
      <c r="AS48" s="41"/>
    </row>
    <row r="49" spans="4:49" s="25" customFormat="1" ht="12.75">
      <c r="D49" s="31"/>
      <c r="G49" s="1" t="s">
        <v>147</v>
      </c>
      <c r="AL49"/>
      <c r="AM49"/>
      <c r="AN49"/>
      <c r="AO49"/>
      <c r="AP49"/>
      <c r="AQ49"/>
      <c r="AR49"/>
      <c r="AS49"/>
      <c r="AT49"/>
      <c r="AU49"/>
      <c r="AV49"/>
      <c r="AW49"/>
    </row>
    <row r="50" spans="1:25" ht="14.25" customHeight="1">
      <c r="A50" s="38">
        <v>61</v>
      </c>
      <c r="C50" s="25"/>
      <c r="D50" s="31"/>
      <c r="E50" s="25"/>
      <c r="F50" t="s">
        <v>133</v>
      </c>
      <c r="H50" s="24"/>
      <c r="I50" s="31"/>
      <c r="J50" s="24"/>
      <c r="M50" s="24"/>
      <c r="N50" s="24"/>
      <c r="O50" s="24"/>
      <c r="Y50" t="s">
        <v>126</v>
      </c>
    </row>
    <row r="51" spans="3:15" ht="15.75">
      <c r="C51" s="25"/>
      <c r="D51" s="31"/>
      <c r="E51" s="25"/>
      <c r="G51" s="24"/>
      <c r="H51" s="24"/>
      <c r="I51" s="31"/>
      <c r="J51" s="24"/>
      <c r="L51" s="29"/>
      <c r="M51" s="1"/>
      <c r="N51" s="31"/>
      <c r="O51" s="24"/>
    </row>
    <row r="52" spans="2:43" ht="15.75">
      <c r="B52" s="52" t="s">
        <v>131</v>
      </c>
      <c r="C52" s="25"/>
      <c r="D52" s="31"/>
      <c r="E52" s="25"/>
      <c r="H52" s="24"/>
      <c r="I52" s="31"/>
      <c r="J52" s="24"/>
      <c r="L52" s="29"/>
      <c r="M52" s="1"/>
      <c r="N52" s="31"/>
      <c r="O52" s="24" t="s">
        <v>221</v>
      </c>
      <c r="AQ52" s="21"/>
    </row>
    <row r="53" spans="3:52" ht="15.75">
      <c r="C53" s="25"/>
      <c r="D53" s="31"/>
      <c r="E53" s="25"/>
      <c r="H53" s="24"/>
      <c r="I53" s="31"/>
      <c r="J53" s="24"/>
      <c r="L53" s="29"/>
      <c r="M53" s="1"/>
      <c r="N53" s="31"/>
      <c r="AZ53" s="1"/>
    </row>
    <row r="54" spans="3:61" ht="15.75">
      <c r="C54" s="25"/>
      <c r="D54" s="32" t="s">
        <v>132</v>
      </c>
      <c r="E54" s="25"/>
      <c r="H54" s="24"/>
      <c r="I54" s="31"/>
      <c r="J54" s="24"/>
      <c r="L54" s="36"/>
      <c r="M54" s="1"/>
      <c r="N54" s="31"/>
      <c r="O54" s="83" t="s">
        <v>207</v>
      </c>
      <c r="AY54" s="41"/>
      <c r="BE54" s="25"/>
      <c r="BF54" s="25"/>
      <c r="BG54" s="25"/>
      <c r="BH54" s="25"/>
      <c r="BI54" s="25"/>
    </row>
    <row r="55" spans="3:60" ht="15.75">
      <c r="C55" s="25"/>
      <c r="D55" s="31"/>
      <c r="E55" s="25"/>
      <c r="H55" s="24"/>
      <c r="I55" s="31"/>
      <c r="J55" s="24"/>
      <c r="M55" s="1"/>
      <c r="N55" s="31"/>
      <c r="O55" s="62" t="s">
        <v>208</v>
      </c>
      <c r="AQ55" s="41"/>
      <c r="BH55" s="28"/>
    </row>
    <row r="56" spans="1:71" ht="15.75">
      <c r="A56" s="38">
        <v>60</v>
      </c>
      <c r="B56" t="s">
        <v>131</v>
      </c>
      <c r="C56" s="25"/>
      <c r="D56" s="30" t="s">
        <v>201</v>
      </c>
      <c r="H56" s="24"/>
      <c r="I56" s="31"/>
      <c r="J56" s="24"/>
      <c r="L56" s="34"/>
      <c r="M56" s="24"/>
      <c r="N56" s="31"/>
      <c r="O56" s="77" t="s">
        <v>209</v>
      </c>
      <c r="AR56" s="41"/>
      <c r="BA56" s="41"/>
      <c r="BI56" s="28"/>
      <c r="BR56" s="41"/>
      <c r="BS56" s="41"/>
    </row>
    <row r="57" spans="3:20" ht="15.75">
      <c r="C57" s="25"/>
      <c r="D57" s="31" t="s">
        <v>202</v>
      </c>
      <c r="E57" s="25"/>
      <c r="H57" s="24"/>
      <c r="I57" s="31"/>
      <c r="J57" s="24"/>
      <c r="L57" s="34"/>
      <c r="M57" s="62" t="s">
        <v>213</v>
      </c>
      <c r="T57" s="77" t="s">
        <v>212</v>
      </c>
    </row>
    <row r="58" spans="3:13" ht="15.75">
      <c r="C58" s="25"/>
      <c r="D58" s="31"/>
      <c r="E58" s="25"/>
      <c r="H58" s="24"/>
      <c r="I58" s="31"/>
      <c r="J58" s="24"/>
      <c r="L58" s="35"/>
      <c r="M58" s="78" t="s">
        <v>212</v>
      </c>
    </row>
    <row r="59" spans="3:24" ht="15.75">
      <c r="C59" s="25" t="s">
        <v>133</v>
      </c>
      <c r="D59" s="25" t="s">
        <v>179</v>
      </c>
      <c r="H59" s="24"/>
      <c r="I59" s="31"/>
      <c r="J59" s="24"/>
      <c r="L59" s="34"/>
      <c r="X59">
        <v>30</v>
      </c>
    </row>
    <row r="60" spans="3:12" ht="15.75">
      <c r="C60" s="25"/>
      <c r="D60" s="31"/>
      <c r="E60" s="25"/>
      <c r="H60" s="24"/>
      <c r="I60" s="32" t="s">
        <v>118</v>
      </c>
      <c r="J60" s="24"/>
      <c r="L60" s="34"/>
    </row>
    <row r="61" spans="2:106" ht="15.75">
      <c r="B61" s="24"/>
      <c r="C61" s="25"/>
      <c r="D61" s="25" t="s">
        <v>132</v>
      </c>
      <c r="E61" s="25"/>
      <c r="F61" t="s">
        <v>131</v>
      </c>
      <c r="I61" s="24"/>
      <c r="K61" t="s">
        <v>119</v>
      </c>
      <c r="L61" s="34"/>
      <c r="Y61" s="1" t="s">
        <v>222</v>
      </c>
      <c r="Z61" s="41"/>
      <c r="AZ61" s="30"/>
      <c r="BI61" s="30"/>
      <c r="BU61" s="41"/>
      <c r="CH61" s="41"/>
      <c r="DB61" s="41"/>
    </row>
    <row r="62" spans="2:63" ht="15.75">
      <c r="B62" s="24"/>
      <c r="C62" s="25"/>
      <c r="D62" s="25"/>
      <c r="E62" s="25"/>
      <c r="G62" s="38" t="s">
        <v>175</v>
      </c>
      <c r="I62" s="24"/>
      <c r="L62" s="34"/>
      <c r="AS62" s="21"/>
      <c r="BE62" s="15"/>
      <c r="BF62" s="15"/>
      <c r="BH62" s="15"/>
      <c r="BI62" s="15"/>
      <c r="BJ62" s="15"/>
      <c r="BK62" s="15"/>
    </row>
    <row r="63" spans="1:63" ht="15.75">
      <c r="A63" s="38">
        <v>59</v>
      </c>
      <c r="B63" s="58" t="s">
        <v>133</v>
      </c>
      <c r="C63" s="25"/>
      <c r="D63" s="25"/>
      <c r="E63" s="25"/>
      <c r="G63" t="s">
        <v>120</v>
      </c>
      <c r="I63" s="24"/>
      <c r="L63" s="34" t="s">
        <v>99</v>
      </c>
      <c r="W63" s="21"/>
      <c r="BE63" s="15"/>
      <c r="BF63" s="15"/>
      <c r="BH63" s="15"/>
      <c r="BI63" s="15"/>
      <c r="BJ63" s="15"/>
      <c r="BK63" s="15"/>
    </row>
    <row r="64" spans="2:107" ht="15.75">
      <c r="B64" s="24"/>
      <c r="C64" s="25"/>
      <c r="D64" s="25"/>
      <c r="E64" s="25"/>
      <c r="I64" s="24"/>
      <c r="L64" s="81"/>
      <c r="N64" s="24"/>
      <c r="P64" s="1" t="s">
        <v>224</v>
      </c>
      <c r="AI64" t="s">
        <v>118</v>
      </c>
      <c r="AU64" s="41"/>
      <c r="BD64" s="25"/>
      <c r="BE64" s="32"/>
      <c r="BF64" s="32"/>
      <c r="BH64" s="32"/>
      <c r="BI64" s="15"/>
      <c r="BJ64" s="15"/>
      <c r="BK64" s="15"/>
      <c r="CG64" s="41"/>
      <c r="CO64" s="21"/>
      <c r="CU64" s="52"/>
      <c r="CV64" s="21"/>
      <c r="DB64" s="21"/>
      <c r="DC64" s="21"/>
    </row>
    <row r="65" spans="2:63" ht="15.75">
      <c r="B65" s="24"/>
      <c r="C65" s="25"/>
      <c r="D65" s="25"/>
      <c r="E65" s="25"/>
      <c r="I65" s="24"/>
      <c r="L65" s="81"/>
      <c r="M65" s="75" t="s">
        <v>184</v>
      </c>
      <c r="N65" s="24"/>
      <c r="AQ65" s="21"/>
      <c r="BE65" s="15"/>
      <c r="BF65" s="15"/>
      <c r="BH65" s="15"/>
      <c r="BI65" s="15"/>
      <c r="BJ65" s="15"/>
      <c r="BK65" s="15"/>
    </row>
    <row r="66" spans="2:63" ht="15.75">
      <c r="B66" s="24"/>
      <c r="C66" s="25"/>
      <c r="D66" s="1" t="s">
        <v>223</v>
      </c>
      <c r="E66" s="25"/>
      <c r="I66" s="24"/>
      <c r="L66" s="81"/>
      <c r="M66" s="59" t="s">
        <v>183</v>
      </c>
      <c r="N66" s="24"/>
      <c r="BE66" s="15"/>
      <c r="BF66" s="15"/>
      <c r="BH66" s="15"/>
      <c r="BI66" s="15"/>
      <c r="BJ66" s="15"/>
      <c r="BK66" s="15"/>
    </row>
    <row r="67" spans="2:106" ht="15.75">
      <c r="B67" s="24"/>
      <c r="C67" s="25"/>
      <c r="D67" s="25"/>
      <c r="E67" s="25"/>
      <c r="I67" s="24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AG67" s="38" t="s">
        <v>167</v>
      </c>
      <c r="AJ67" t="s">
        <v>120</v>
      </c>
      <c r="BE67" s="15"/>
      <c r="BF67" s="15"/>
      <c r="BH67" s="15"/>
      <c r="BI67" s="15"/>
      <c r="BJ67" s="15"/>
      <c r="BK67" s="15"/>
      <c r="CU67" s="21"/>
      <c r="DB67" s="21"/>
    </row>
    <row r="68" spans="1:105" ht="15.75">
      <c r="A68" s="76" t="s">
        <v>173</v>
      </c>
      <c r="D68" s="30"/>
      <c r="E68" s="25"/>
      <c r="F68" s="29"/>
      <c r="G68" s="29"/>
      <c r="H68" s="29"/>
      <c r="I68" s="24"/>
      <c r="L68" s="34"/>
      <c r="O68" s="61"/>
      <c r="W68" s="81"/>
      <c r="X68" s="81"/>
      <c r="Y68" s="81"/>
      <c r="AC68" s="21" t="s">
        <v>119</v>
      </c>
      <c r="AQ68" s="41"/>
      <c r="BF68" s="41"/>
      <c r="DA68" s="41"/>
    </row>
    <row r="69" spans="1:64" ht="15.75">
      <c r="A69" s="76" t="s">
        <v>197</v>
      </c>
      <c r="I69" s="24"/>
      <c r="L69" s="34"/>
      <c r="Y69" s="81"/>
      <c r="AA69" s="38" t="s">
        <v>167</v>
      </c>
      <c r="AG69" t="s">
        <v>119</v>
      </c>
      <c r="AR69" s="41"/>
      <c r="BL69" s="41"/>
    </row>
    <row r="70" spans="3:61" ht="15.75">
      <c r="C70" s="21"/>
      <c r="F70" t="s">
        <v>139</v>
      </c>
      <c r="I70" s="24"/>
      <c r="N70" s="76" t="s">
        <v>228</v>
      </c>
      <c r="X70" s="81"/>
      <c r="Y70" s="81"/>
      <c r="Z70" s="21" t="s">
        <v>139</v>
      </c>
      <c r="AE70" t="s">
        <v>120</v>
      </c>
      <c r="BI70" s="41"/>
    </row>
    <row r="71" spans="9:74" ht="15.75">
      <c r="I71" s="24"/>
      <c r="X71" s="81"/>
      <c r="Y71" s="38" t="s">
        <v>167</v>
      </c>
      <c r="AA71" s="41" t="s">
        <v>118</v>
      </c>
      <c r="BR71" s="41"/>
      <c r="BV71" s="41"/>
    </row>
    <row r="72" spans="1:31" ht="15.75">
      <c r="A72" s="56">
        <v>58</v>
      </c>
      <c r="F72" t="s">
        <v>140</v>
      </c>
      <c r="I72" s="24"/>
      <c r="K72" t="s">
        <v>176</v>
      </c>
      <c r="X72" s="81"/>
      <c r="Y72" s="21" t="s">
        <v>122</v>
      </c>
      <c r="AC72" s="1" t="s">
        <v>198</v>
      </c>
      <c r="AE72" t="s">
        <v>121</v>
      </c>
    </row>
    <row r="73" spans="1:71" ht="15.75">
      <c r="A73" s="15"/>
      <c r="C73" s="32"/>
      <c r="D73" s="32"/>
      <c r="E73" s="32"/>
      <c r="F73" s="31"/>
      <c r="G73" s="53"/>
      <c r="H73" s="15"/>
      <c r="I73" s="24"/>
      <c r="W73" s="81"/>
      <c r="X73" s="81"/>
      <c r="AA73" s="21" t="s">
        <v>140</v>
      </c>
      <c r="BS73" s="21"/>
    </row>
    <row r="74" spans="2:40" ht="15.75">
      <c r="B74" s="24"/>
      <c r="I74" s="24"/>
      <c r="W74" s="81"/>
      <c r="X74" t="s">
        <v>136</v>
      </c>
      <c r="Y74" s="41" t="s">
        <v>121</v>
      </c>
      <c r="AN74" s="1" t="s">
        <v>252</v>
      </c>
    </row>
    <row r="75" spans="1:98" ht="15.75">
      <c r="A75" s="57"/>
      <c r="B75" s="24"/>
      <c r="C75" s="25"/>
      <c r="D75" s="25"/>
      <c r="E75" s="25"/>
      <c r="I75" s="24"/>
      <c r="W75" s="81"/>
      <c r="AT75" s="21"/>
      <c r="CT75" s="41"/>
    </row>
    <row r="76" spans="1:39" ht="15.75">
      <c r="A76" s="56"/>
      <c r="B76" s="24"/>
      <c r="C76" s="51" t="s">
        <v>136</v>
      </c>
      <c r="D76" s="25"/>
      <c r="E76" s="25"/>
      <c r="I76" s="24"/>
      <c r="L76" t="s">
        <v>190</v>
      </c>
      <c r="V76" t="s">
        <v>167</v>
      </c>
      <c r="W76" s="81"/>
      <c r="Y76" s="59" t="s">
        <v>249</v>
      </c>
      <c r="Z76" s="29"/>
      <c r="AA76" s="59" t="s">
        <v>250</v>
      </c>
      <c r="AB76" s="75"/>
      <c r="AC76" s="59" t="s">
        <v>187</v>
      </c>
      <c r="AM76" t="s">
        <v>167</v>
      </c>
    </row>
    <row r="77" spans="1:105" ht="15" customHeight="1">
      <c r="A77" s="57"/>
      <c r="B77" s="26"/>
      <c r="C77" s="76" t="s">
        <v>137</v>
      </c>
      <c r="D77" s="76"/>
      <c r="E77" s="76" t="s">
        <v>138</v>
      </c>
      <c r="F77" s="76"/>
      <c r="G77" s="76" t="s">
        <v>135</v>
      </c>
      <c r="H77" s="59"/>
      <c r="I77" s="26"/>
      <c r="J77" s="26"/>
      <c r="S77" s="1" t="s">
        <v>251</v>
      </c>
      <c r="W77" s="81"/>
      <c r="Y77" s="75" t="s">
        <v>247</v>
      </c>
      <c r="Z77" s="75"/>
      <c r="AA77" s="75" t="s">
        <v>248</v>
      </c>
      <c r="AB77" s="75"/>
      <c r="AC77" s="75" t="s">
        <v>135</v>
      </c>
      <c r="AD77" s="20"/>
      <c r="CO77" s="21"/>
      <c r="CT77" s="52"/>
      <c r="CU77" s="21"/>
      <c r="CZ77" s="21"/>
      <c r="DA77" s="21"/>
    </row>
    <row r="78" spans="1:101" ht="15.75">
      <c r="A78" s="56"/>
      <c r="B78" s="5"/>
      <c r="C78" s="76" t="s">
        <v>225</v>
      </c>
      <c r="D78" s="76"/>
      <c r="E78" s="76" t="s">
        <v>226</v>
      </c>
      <c r="F78" s="76"/>
      <c r="G78" s="76" t="s">
        <v>187</v>
      </c>
      <c r="L78" s="77" t="s">
        <v>148</v>
      </c>
      <c r="W78" s="81"/>
      <c r="Y78" s="75" t="s">
        <v>249</v>
      </c>
      <c r="Z78" s="75"/>
      <c r="AA78" s="75" t="s">
        <v>250</v>
      </c>
      <c r="AB78" s="75"/>
      <c r="AC78" s="75" t="s">
        <v>187</v>
      </c>
      <c r="AE78" s="78" t="s">
        <v>185</v>
      </c>
      <c r="AQ78" s="21"/>
      <c r="CK78" s="41"/>
      <c r="CR78" s="41"/>
      <c r="CW78" s="41"/>
    </row>
    <row r="79" spans="1:46" ht="15.75">
      <c r="A79" s="57"/>
      <c r="B79" s="5"/>
      <c r="L79" s="77" t="s">
        <v>149</v>
      </c>
      <c r="W79" s="81"/>
      <c r="AE79" s="78" t="s">
        <v>186</v>
      </c>
      <c r="AT79" s="52"/>
    </row>
    <row r="80" spans="1:93" ht="12.75">
      <c r="A80" s="56">
        <v>57</v>
      </c>
      <c r="B80" s="5"/>
      <c r="W80" s="81"/>
      <c r="CO80" s="21"/>
    </row>
    <row r="81" spans="1:91" ht="12.75">
      <c r="A81" s="57">
        <v>56</v>
      </c>
      <c r="B81" s="5"/>
      <c r="W81" s="81"/>
      <c r="AQ81" s="41"/>
      <c r="AR81" s="52"/>
      <c r="CM81" s="41"/>
    </row>
    <row r="82" spans="1:98" ht="12.75">
      <c r="A82" s="56">
        <v>55</v>
      </c>
      <c r="B82" s="1"/>
      <c r="W82" s="81"/>
      <c r="AR82" s="41"/>
      <c r="CN82" s="41"/>
      <c r="CT82" s="41"/>
    </row>
    <row r="83" spans="1:23" ht="12.75">
      <c r="A83" s="57">
        <v>54</v>
      </c>
      <c r="B83" s="5"/>
      <c r="C83" s="1"/>
      <c r="L83" s="38"/>
      <c r="M83" s="1"/>
      <c r="W83" s="81"/>
    </row>
    <row r="84" spans="1:40" ht="12.75">
      <c r="A84" s="56">
        <v>53</v>
      </c>
      <c r="B84" s="1"/>
      <c r="C84" s="1"/>
      <c r="L84" s="38"/>
      <c r="O84" s="1" t="s">
        <v>227</v>
      </c>
      <c r="W84" s="81"/>
      <c r="AN84" s="29"/>
    </row>
    <row r="85" spans="1:85" ht="12.75">
      <c r="A85" s="57">
        <v>52</v>
      </c>
      <c r="B85" s="5"/>
      <c r="C85" s="1"/>
      <c r="L85" s="38"/>
      <c r="W85" s="81"/>
      <c r="AN85" s="29"/>
      <c r="CE85" s="21"/>
      <c r="CG85" s="21"/>
    </row>
    <row r="86" spans="1:47" ht="12.75">
      <c r="A86" s="57">
        <v>51</v>
      </c>
      <c r="B86" s="1"/>
      <c r="C86" s="1"/>
      <c r="L86" s="38"/>
      <c r="W86" s="81"/>
      <c r="AD86" t="s">
        <v>118</v>
      </c>
      <c r="AP86" s="15"/>
      <c r="AU86" s="21"/>
    </row>
    <row r="87" spans="1:81" ht="15.75">
      <c r="A87" s="57">
        <v>50</v>
      </c>
      <c r="B87" s="5"/>
      <c r="C87" s="1"/>
      <c r="L87" s="34"/>
      <c r="M87" s="1"/>
      <c r="N87" s="24"/>
      <c r="W87" s="81"/>
      <c r="Y87" s="21" t="s">
        <v>139</v>
      </c>
      <c r="AP87" s="15"/>
      <c r="BJ87" s="21"/>
      <c r="CC87" s="21"/>
    </row>
    <row r="88" spans="1:42" ht="15.75">
      <c r="A88" s="57">
        <v>49</v>
      </c>
      <c r="B88" s="1"/>
      <c r="C88" s="21"/>
      <c r="L88" s="29"/>
      <c r="M88" s="1"/>
      <c r="N88" s="24"/>
      <c r="W88" s="81"/>
      <c r="X88" s="38" t="s">
        <v>176</v>
      </c>
      <c r="AP88" s="15"/>
    </row>
    <row r="89" spans="1:63" ht="15.75">
      <c r="A89" s="57">
        <v>48</v>
      </c>
      <c r="B89" s="5"/>
      <c r="L89" s="29"/>
      <c r="N89" s="24"/>
      <c r="U89" s="81"/>
      <c r="V89" s="81"/>
      <c r="W89" s="81"/>
      <c r="Y89" s="21" t="s">
        <v>122</v>
      </c>
      <c r="AB89" s="38" t="s">
        <v>176</v>
      </c>
      <c r="AR89" s="21"/>
      <c r="BK89" s="21"/>
    </row>
    <row r="90" spans="1:81" ht="15.75">
      <c r="A90" s="57">
        <v>47</v>
      </c>
      <c r="B90" s="1"/>
      <c r="C90" s="85" t="s">
        <v>176</v>
      </c>
      <c r="F90" s="41" t="s">
        <v>139</v>
      </c>
      <c r="L90" s="29"/>
      <c r="N90" s="24"/>
      <c r="U90" s="81"/>
      <c r="W90" t="s">
        <v>136</v>
      </c>
      <c r="AA90" t="s">
        <v>119</v>
      </c>
      <c r="AU90" s="52"/>
      <c r="CC90" s="41"/>
    </row>
    <row r="91" spans="2:82" ht="15.75">
      <c r="B91" s="5"/>
      <c r="C91" s="32"/>
      <c r="D91" s="32"/>
      <c r="E91" s="32"/>
      <c r="F91" s="31"/>
      <c r="G91" s="53"/>
      <c r="H91" s="15"/>
      <c r="L91" s="29"/>
      <c r="N91" s="24"/>
      <c r="U91" s="81"/>
      <c r="Y91" s="21" t="s">
        <v>121</v>
      </c>
      <c r="CD91" s="41"/>
    </row>
    <row r="92" spans="2:58" ht="15.75">
      <c r="B92" s="1"/>
      <c r="L92" s="29"/>
      <c r="N92" s="24"/>
      <c r="U92" s="81"/>
      <c r="AR92" s="41"/>
      <c r="AS92" s="21"/>
      <c r="AT92" s="21"/>
      <c r="AY92" s="52"/>
      <c r="BF92" s="41"/>
    </row>
    <row r="93" spans="2:58" ht="15.75">
      <c r="B93" s="21" t="s">
        <v>140</v>
      </c>
      <c r="C93" s="25"/>
      <c r="D93" s="25"/>
      <c r="E93" s="25"/>
      <c r="L93" s="29"/>
      <c r="N93" s="24"/>
      <c r="U93" s="81"/>
      <c r="X93" t="s">
        <v>140</v>
      </c>
      <c r="AB93" s="21" t="s">
        <v>120</v>
      </c>
      <c r="AR93" s="41"/>
      <c r="AS93" s="21"/>
      <c r="BF93" s="41"/>
    </row>
    <row r="94" spans="2:60" ht="15.75">
      <c r="B94" s="1"/>
      <c r="C94" s="51" t="s">
        <v>136</v>
      </c>
      <c r="D94" s="25"/>
      <c r="E94" s="25"/>
      <c r="L94" s="29"/>
      <c r="N94" s="24"/>
      <c r="U94" s="81"/>
      <c r="AR94" s="41"/>
      <c r="AS94" s="21"/>
      <c r="BF94" s="41"/>
      <c r="BH94" s="21"/>
    </row>
    <row r="95" spans="2:58" ht="12.75">
      <c r="B95" s="1"/>
      <c r="C95" s="76" t="s">
        <v>137</v>
      </c>
      <c r="D95" s="76"/>
      <c r="E95" s="76" t="s">
        <v>138</v>
      </c>
      <c r="F95" s="76"/>
      <c r="G95" s="76" t="s">
        <v>135</v>
      </c>
      <c r="H95" s="76"/>
      <c r="L95" s="29"/>
      <c r="M95" s="76" t="s">
        <v>225</v>
      </c>
      <c r="N95" s="76"/>
      <c r="O95" s="76" t="s">
        <v>226</v>
      </c>
      <c r="P95" s="76"/>
      <c r="Q95" s="76" t="s">
        <v>187</v>
      </c>
      <c r="U95" s="81"/>
      <c r="V95" s="75" t="s">
        <v>188</v>
      </c>
      <c r="AR95" s="41"/>
      <c r="AS95" s="21"/>
      <c r="BF95" s="41"/>
    </row>
    <row r="96" spans="2:58" ht="15.75">
      <c r="B96" s="1"/>
      <c r="C96" s="76" t="s">
        <v>235</v>
      </c>
      <c r="L96" s="29"/>
      <c r="N96" s="24"/>
      <c r="U96" s="81"/>
      <c r="V96" s="59" t="s">
        <v>189</v>
      </c>
      <c r="AH96" s="61" t="s">
        <v>178</v>
      </c>
      <c r="AR96" s="41"/>
      <c r="AS96" s="21"/>
      <c r="AX96" t="s">
        <v>118</v>
      </c>
      <c r="BF96" s="41"/>
    </row>
    <row r="97" spans="2:58" ht="15.75">
      <c r="B97" s="1"/>
      <c r="C97" s="76" t="s">
        <v>229</v>
      </c>
      <c r="D97" s="76"/>
      <c r="E97" s="76" t="s">
        <v>230</v>
      </c>
      <c r="F97" s="76"/>
      <c r="G97" s="76" t="s">
        <v>231</v>
      </c>
      <c r="L97" s="29"/>
      <c r="N97" s="24"/>
      <c r="O97" s="1" t="s">
        <v>227</v>
      </c>
      <c r="U97" s="81"/>
      <c r="Y97" s="20" t="s">
        <v>178</v>
      </c>
      <c r="AN97" s="21" t="s">
        <v>118</v>
      </c>
      <c r="AR97" s="41"/>
      <c r="AS97" s="21" t="s">
        <v>118</v>
      </c>
      <c r="AY97" s="21" t="s">
        <v>119</v>
      </c>
      <c r="BF97" s="41"/>
    </row>
    <row r="98" spans="1:58" ht="15.75">
      <c r="A98" s="76" t="s">
        <v>232</v>
      </c>
      <c r="B98" s="91"/>
      <c r="C98" s="76" t="s">
        <v>233</v>
      </c>
      <c r="D98" s="76"/>
      <c r="E98" s="76" t="s">
        <v>234</v>
      </c>
      <c r="F98" s="84" t="s">
        <v>178</v>
      </c>
      <c r="L98" s="29"/>
      <c r="N98" s="24"/>
      <c r="U98" s="81"/>
      <c r="Z98" s="21" t="s">
        <v>118</v>
      </c>
      <c r="AD98" s="21" t="s">
        <v>118</v>
      </c>
      <c r="AF98" s="41" t="s">
        <v>119</v>
      </c>
      <c r="AI98" s="21" t="s">
        <v>118</v>
      </c>
      <c r="AK98" t="s">
        <v>120</v>
      </c>
      <c r="AR98" s="41"/>
      <c r="AS98" s="21"/>
      <c r="BF98" s="41"/>
    </row>
    <row r="99" spans="2:58" ht="15.75">
      <c r="B99" s="1"/>
      <c r="I99" s="1"/>
      <c r="L99" s="29"/>
      <c r="N99" s="24"/>
      <c r="U99" s="81"/>
      <c r="X99" s="38" t="s">
        <v>200</v>
      </c>
      <c r="AC99" s="38" t="s">
        <v>203</v>
      </c>
      <c r="AI99" s="38" t="s">
        <v>200</v>
      </c>
      <c r="AM99" s="38" t="s">
        <v>203</v>
      </c>
      <c r="AO99" s="21" t="s">
        <v>119</v>
      </c>
      <c r="AQ99" s="38" t="s">
        <v>200</v>
      </c>
      <c r="AR99" s="41"/>
      <c r="AS99" s="21"/>
      <c r="AV99" s="38" t="s">
        <v>204</v>
      </c>
      <c r="BF99" s="41"/>
    </row>
    <row r="100" spans="1:59" ht="15.75">
      <c r="A100" s="38">
        <v>46</v>
      </c>
      <c r="B100" s="5"/>
      <c r="C100" s="85" t="s">
        <v>200</v>
      </c>
      <c r="F100" s="21" t="s">
        <v>170</v>
      </c>
      <c r="I100" s="21" t="s">
        <v>168</v>
      </c>
      <c r="L100" s="29"/>
      <c r="N100" s="24"/>
      <c r="U100" s="81"/>
      <c r="W100" t="s">
        <v>119</v>
      </c>
      <c r="Y100" t="s">
        <v>121</v>
      </c>
      <c r="Z100" s="21" t="s">
        <v>122</v>
      </c>
      <c r="AB100" s="41" t="s">
        <v>120</v>
      </c>
      <c r="AG100" s="1" t="s">
        <v>198</v>
      </c>
      <c r="AL100" t="s">
        <v>119</v>
      </c>
      <c r="AM100" t="s">
        <v>120</v>
      </c>
      <c r="AS100" s="41"/>
      <c r="AU100" t="s">
        <v>120</v>
      </c>
      <c r="BG100" s="41"/>
    </row>
    <row r="101" spans="2:90" ht="15.75">
      <c r="B101" s="1"/>
      <c r="C101" s="32"/>
      <c r="D101" s="32"/>
      <c r="E101" s="32"/>
      <c r="F101" s="31"/>
      <c r="G101" s="53"/>
      <c r="H101" s="86" t="s">
        <v>203</v>
      </c>
      <c r="I101" s="1"/>
      <c r="J101" s="32"/>
      <c r="K101" s="32"/>
      <c r="L101" s="29"/>
      <c r="N101" s="24"/>
      <c r="U101" s="81"/>
      <c r="AP101" t="s">
        <v>119</v>
      </c>
      <c r="CL101" s="21"/>
    </row>
    <row r="102" spans="1:43" ht="12.75">
      <c r="A102" s="38">
        <v>45</v>
      </c>
      <c r="B102" s="1"/>
      <c r="I102" s="1"/>
      <c r="U102" s="81"/>
      <c r="Y102" s="21"/>
      <c r="Z102" s="20" t="s">
        <v>177</v>
      </c>
      <c r="AQ102" t="s">
        <v>120</v>
      </c>
    </row>
    <row r="103" spans="1:28" ht="12.75">
      <c r="A103" s="38">
        <v>44</v>
      </c>
      <c r="B103" s="21" t="s">
        <v>168</v>
      </c>
      <c r="C103" s="25"/>
      <c r="D103" s="25"/>
      <c r="E103" s="25"/>
      <c r="I103" t="s">
        <v>169</v>
      </c>
      <c r="J103" s="25"/>
      <c r="K103" s="25"/>
      <c r="U103" s="81"/>
      <c r="V103" s="81"/>
      <c r="W103" s="81"/>
      <c r="X103" t="s">
        <v>140</v>
      </c>
      <c r="AB103" s="21" t="s">
        <v>118</v>
      </c>
    </row>
    <row r="104" spans="1:35" ht="12.75">
      <c r="A104" s="38"/>
      <c r="B104" s="5"/>
      <c r="C104" s="51" t="s">
        <v>166</v>
      </c>
      <c r="D104" s="25"/>
      <c r="E104" s="25"/>
      <c r="I104" s="5"/>
      <c r="J104" s="51" t="s">
        <v>166</v>
      </c>
      <c r="K104" s="25"/>
      <c r="W104" s="81"/>
      <c r="AF104" t="s">
        <v>118</v>
      </c>
      <c r="AI104" t="s">
        <v>118</v>
      </c>
    </row>
    <row r="105" spans="1:91" ht="12.75">
      <c r="A105" s="38"/>
      <c r="B105" s="1"/>
      <c r="C105" s="76"/>
      <c r="D105" s="76"/>
      <c r="E105" s="76"/>
      <c r="F105" s="76"/>
      <c r="G105" s="76"/>
      <c r="H105" s="76"/>
      <c r="W105" s="81"/>
      <c r="X105" s="38" t="s">
        <v>199</v>
      </c>
      <c r="Z105" t="s">
        <v>170</v>
      </c>
      <c r="AA105" s="38" t="s">
        <v>174</v>
      </c>
      <c r="AB105" s="38"/>
      <c r="AC105" s="21" t="s">
        <v>120</v>
      </c>
      <c r="AG105" s="21" t="s">
        <v>119</v>
      </c>
      <c r="CM105" s="41"/>
    </row>
    <row r="106" spans="1:31" ht="12.75">
      <c r="A106" s="84" t="s">
        <v>177</v>
      </c>
      <c r="W106" s="81"/>
      <c r="Z106" s="21" t="s">
        <v>121</v>
      </c>
      <c r="AA106" s="21" t="s">
        <v>119</v>
      </c>
      <c r="AE106" s="38" t="s">
        <v>199</v>
      </c>
    </row>
    <row r="107" spans="1:88" ht="12.75">
      <c r="A107" s="38"/>
      <c r="B107" s="1"/>
      <c r="I107" s="41" t="s">
        <v>168</v>
      </c>
      <c r="T107" t="s">
        <v>122</v>
      </c>
      <c r="W107" s="81"/>
      <c r="AB107" s="52" t="s">
        <v>122</v>
      </c>
      <c r="AC107" s="41" t="s">
        <v>121</v>
      </c>
      <c r="AH107" s="38" t="s">
        <v>174</v>
      </c>
      <c r="BI107" s="41"/>
      <c r="CJ107" s="21"/>
    </row>
    <row r="108" spans="1:47" ht="12.75">
      <c r="A108" s="38">
        <v>43</v>
      </c>
      <c r="B108" s="21" t="s">
        <v>168</v>
      </c>
      <c r="F108" t="s">
        <v>170</v>
      </c>
      <c r="W108" s="81"/>
      <c r="X108" t="s">
        <v>120</v>
      </c>
      <c r="Y108" s="21" t="s">
        <v>122</v>
      </c>
      <c r="AC108" t="s">
        <v>119</v>
      </c>
      <c r="AD108" s="21" t="s">
        <v>120</v>
      </c>
      <c r="AF108" s="41" t="s">
        <v>119</v>
      </c>
      <c r="AU108" s="1" t="s">
        <v>254</v>
      </c>
    </row>
    <row r="109" spans="2:45" ht="12.75">
      <c r="B109" s="1"/>
      <c r="C109" s="32"/>
      <c r="D109" s="32"/>
      <c r="E109" s="56" t="s">
        <v>174</v>
      </c>
      <c r="F109" s="1"/>
      <c r="G109" s="32"/>
      <c r="H109" s="32"/>
      <c r="P109" s="1" t="s">
        <v>253</v>
      </c>
      <c r="W109" s="81"/>
      <c r="AJ109" s="75"/>
      <c r="AQ109" t="s">
        <v>167</v>
      </c>
      <c r="AS109" s="21" t="s">
        <v>118</v>
      </c>
    </row>
    <row r="110" spans="2:49" ht="12.75">
      <c r="B110" s="1"/>
      <c r="F110" s="1"/>
      <c r="W110" s="81"/>
      <c r="X110" s="81"/>
      <c r="Y110" s="81"/>
      <c r="Z110" s="81"/>
      <c r="AF110" s="41" t="s">
        <v>120</v>
      </c>
      <c r="AW110" s="21"/>
    </row>
    <row r="111" spans="2:47" ht="12.75">
      <c r="B111" t="s">
        <v>170</v>
      </c>
      <c r="C111" s="25"/>
      <c r="D111" s="25"/>
      <c r="E111" s="25"/>
      <c r="G111" s="25"/>
      <c r="H111" s="25"/>
      <c r="X111" t="s">
        <v>119</v>
      </c>
      <c r="Z111" s="81"/>
      <c r="AD111" s="21"/>
      <c r="AE111" s="25"/>
      <c r="AK111" t="s">
        <v>118</v>
      </c>
      <c r="AQ111" s="21" t="s">
        <v>119</v>
      </c>
      <c r="AU111" t="s">
        <v>119</v>
      </c>
    </row>
    <row r="112" spans="2:39" ht="12.75">
      <c r="B112" s="5"/>
      <c r="C112" s="51" t="s">
        <v>166</v>
      </c>
      <c r="D112" s="25"/>
      <c r="E112" s="25"/>
      <c r="F112" s="5"/>
      <c r="G112" s="51" t="s">
        <v>166</v>
      </c>
      <c r="H112" s="25"/>
      <c r="M112" s="52"/>
      <c r="Z112" s="81"/>
      <c r="AE112" s="25"/>
      <c r="AJ112" s="52"/>
      <c r="AM112" t="s">
        <v>119</v>
      </c>
    </row>
    <row r="113" spans="2:26" ht="12.75">
      <c r="B113" s="1"/>
      <c r="C113" s="59"/>
      <c r="D113" s="59"/>
      <c r="E113" s="59"/>
      <c r="Z113" s="81"/>
    </row>
    <row r="114" spans="13:43" ht="12.75">
      <c r="M114" s="21"/>
      <c r="T114" s="41" t="s">
        <v>168</v>
      </c>
      <c r="W114" t="s">
        <v>170</v>
      </c>
      <c r="Z114" s="81"/>
      <c r="AI114" s="21" t="s">
        <v>120</v>
      </c>
      <c r="AJ114" s="21"/>
      <c r="AQ114" s="41" t="s">
        <v>120</v>
      </c>
    </row>
    <row r="115" spans="12:26" ht="12.75">
      <c r="L115" s="21" t="s">
        <v>168</v>
      </c>
      <c r="Z115" s="81"/>
    </row>
    <row r="116" spans="1:43" ht="12.75">
      <c r="A116" s="38"/>
      <c r="V116" t="s">
        <v>166</v>
      </c>
      <c r="Z116" s="81"/>
      <c r="AG116" s="1" t="s">
        <v>257</v>
      </c>
      <c r="AQ116" s="1" t="s">
        <v>258</v>
      </c>
    </row>
    <row r="117" spans="2:26" ht="12.75">
      <c r="B117" s="1"/>
      <c r="J117" s="1" t="s">
        <v>255</v>
      </c>
      <c r="R117" s="1" t="s">
        <v>256</v>
      </c>
      <c r="U117" s="81"/>
      <c r="V117" s="81"/>
      <c r="W117" s="81"/>
      <c r="X117" s="81"/>
      <c r="Y117" s="81"/>
      <c r="Z117" s="81"/>
    </row>
    <row r="118" spans="2:21" ht="12.75">
      <c r="B118" s="1"/>
      <c r="C118" s="1"/>
      <c r="M118" t="s">
        <v>170</v>
      </c>
      <c r="N118" s="52" t="s">
        <v>166</v>
      </c>
      <c r="U118" s="81"/>
    </row>
    <row r="119" spans="1:28" ht="12.75">
      <c r="A119" s="87" t="s">
        <v>242</v>
      </c>
      <c r="B119" s="1"/>
      <c r="C119" s="1"/>
      <c r="L119" s="38"/>
      <c r="S119" s="1" t="s">
        <v>227</v>
      </c>
      <c r="U119" s="81"/>
      <c r="AB119" s="75" t="s">
        <v>192</v>
      </c>
    </row>
    <row r="120" spans="2:28" ht="12.75">
      <c r="B120" s="76" t="s">
        <v>236</v>
      </c>
      <c r="C120" s="76"/>
      <c r="D120" s="76" t="s">
        <v>237</v>
      </c>
      <c r="E120" s="76"/>
      <c r="F120" s="76"/>
      <c r="G120" s="76" t="s">
        <v>238</v>
      </c>
      <c r="H120" s="76"/>
      <c r="L120" s="38"/>
      <c r="U120" s="81"/>
      <c r="AB120" s="59" t="s">
        <v>191</v>
      </c>
    </row>
    <row r="121" spans="2:24" ht="12.75">
      <c r="B121" s="76" t="s">
        <v>239</v>
      </c>
      <c r="C121" s="76"/>
      <c r="D121" s="76" t="s">
        <v>240</v>
      </c>
      <c r="E121" s="76"/>
      <c r="F121" s="76"/>
      <c r="G121" s="76" t="s">
        <v>241</v>
      </c>
      <c r="H121" s="40"/>
      <c r="L121" s="76"/>
      <c r="U121" s="81"/>
      <c r="X121" s="75"/>
    </row>
    <row r="122" spans="2:31" ht="12.75">
      <c r="B122" s="40"/>
      <c r="C122" s="58" t="s">
        <v>169</v>
      </c>
      <c r="D122" s="40"/>
      <c r="E122" s="40"/>
      <c r="F122" s="40"/>
      <c r="G122" s="40"/>
      <c r="H122" s="40"/>
      <c r="L122" s="38"/>
      <c r="U122" s="81"/>
      <c r="AE122" s="21" t="s">
        <v>119</v>
      </c>
    </row>
    <row r="123" spans="2:25" ht="12.75">
      <c r="B123" s="1"/>
      <c r="C123" s="1"/>
      <c r="L123" s="38"/>
      <c r="M123" s="1"/>
      <c r="U123" s="81"/>
      <c r="Y123" s="21" t="s">
        <v>119</v>
      </c>
    </row>
    <row r="124" spans="2:46" ht="12.75">
      <c r="B124" s="5"/>
      <c r="C124" s="1"/>
      <c r="U124" s="81"/>
      <c r="Z124" s="21"/>
      <c r="AD124" s="38" t="s">
        <v>174</v>
      </c>
      <c r="AT124">
        <v>30</v>
      </c>
    </row>
    <row r="125" spans="2:27" ht="12.75">
      <c r="B125" s="1"/>
      <c r="C125" s="1"/>
      <c r="R125">
        <v>30</v>
      </c>
      <c r="U125" s="81"/>
      <c r="W125" s="38" t="s">
        <v>174</v>
      </c>
      <c r="Y125" t="s">
        <v>122</v>
      </c>
      <c r="AA125" s="1" t="s">
        <v>198</v>
      </c>
    </row>
    <row r="126" spans="1:27" ht="12.75">
      <c r="A126" s="38">
        <v>41</v>
      </c>
      <c r="B126" s="21" t="s">
        <v>172</v>
      </c>
      <c r="C126" s="1"/>
      <c r="U126" s="81"/>
      <c r="W126" s="21" t="s">
        <v>118</v>
      </c>
      <c r="AA126" s="41" t="s">
        <v>118</v>
      </c>
    </row>
    <row r="127" spans="1:29" ht="12.75">
      <c r="A127" s="38">
        <v>40</v>
      </c>
      <c r="B127" s="1"/>
      <c r="C127" s="1"/>
      <c r="U127" s="81"/>
      <c r="Y127" s="41"/>
      <c r="AC127" s="21" t="s">
        <v>118</v>
      </c>
    </row>
    <row r="128" spans="1:45" ht="12.75">
      <c r="A128" s="38">
        <v>39</v>
      </c>
      <c r="B128" s="5"/>
      <c r="C128" s="1"/>
      <c r="U128" s="81"/>
      <c r="Y128" s="21" t="s">
        <v>121</v>
      </c>
      <c r="AA128" s="21"/>
      <c r="AG128" t="s">
        <v>118</v>
      </c>
      <c r="AS128" s="21"/>
    </row>
    <row r="129" spans="1:39" ht="12.75">
      <c r="A129" s="38">
        <v>38</v>
      </c>
      <c r="B129" s="25" t="s">
        <v>171</v>
      </c>
      <c r="C129" s="1"/>
      <c r="D129" t="s">
        <v>169</v>
      </c>
      <c r="Q129" s="21"/>
      <c r="U129" s="81"/>
      <c r="W129" s="21" t="s">
        <v>120</v>
      </c>
      <c r="Y129" s="21" t="s">
        <v>119</v>
      </c>
      <c r="AD129" t="s">
        <v>120</v>
      </c>
      <c r="AM129" s="1" t="s">
        <v>260</v>
      </c>
    </row>
    <row r="130" spans="1:35" ht="12.75">
      <c r="A130" s="38">
        <v>37</v>
      </c>
      <c r="B130" s="25"/>
      <c r="C130" s="1"/>
      <c r="K130" s="1" t="s">
        <v>259</v>
      </c>
      <c r="U130" s="81"/>
      <c r="W130" s="21"/>
      <c r="AB130" t="s">
        <v>120</v>
      </c>
      <c r="AI130" s="21" t="s">
        <v>120</v>
      </c>
    </row>
    <row r="131" spans="1:41" ht="15.75">
      <c r="A131" s="38">
        <v>36</v>
      </c>
      <c r="B131" s="25"/>
      <c r="C131" s="1"/>
      <c r="F131" t="s">
        <v>171</v>
      </c>
      <c r="U131" s="81"/>
      <c r="W131" s="21"/>
      <c r="AG131" s="38" t="s">
        <v>181</v>
      </c>
      <c r="AO131" s="78" t="s">
        <v>210</v>
      </c>
    </row>
    <row r="132" spans="1:41" ht="15.75">
      <c r="A132" s="38">
        <v>35</v>
      </c>
      <c r="B132" s="25"/>
      <c r="C132" s="58" t="s">
        <v>122</v>
      </c>
      <c r="D132" s="41" t="s">
        <v>121</v>
      </c>
      <c r="U132" s="81"/>
      <c r="W132" s="21"/>
      <c r="X132" s="38" t="s">
        <v>181</v>
      </c>
      <c r="Z132" t="s">
        <v>122</v>
      </c>
      <c r="AO132" s="78" t="s">
        <v>211</v>
      </c>
    </row>
    <row r="133" spans="1:35" ht="12.75">
      <c r="A133" s="38">
        <v>34</v>
      </c>
      <c r="B133" s="5"/>
      <c r="C133" s="1"/>
      <c r="F133" t="s">
        <v>172</v>
      </c>
      <c r="U133" s="81"/>
      <c r="AC133" t="s">
        <v>118</v>
      </c>
      <c r="AI133" s="21" t="s">
        <v>119</v>
      </c>
    </row>
    <row r="134" spans="2:26" ht="12.75">
      <c r="B134" s="1"/>
      <c r="C134" s="1"/>
      <c r="U134" s="81"/>
      <c r="Z134" t="s">
        <v>121</v>
      </c>
    </row>
    <row r="135" spans="2:21" ht="12.75">
      <c r="B135" s="1"/>
      <c r="C135" s="1"/>
      <c r="U135" s="81"/>
    </row>
    <row r="136" spans="2:22" ht="12.75">
      <c r="B136" s="1"/>
      <c r="C136" s="1"/>
      <c r="U136" s="81"/>
      <c r="V136" s="75" t="s">
        <v>193</v>
      </c>
    </row>
    <row r="137" spans="2:22" ht="12.75">
      <c r="B137" s="5"/>
      <c r="C137" s="76" t="s">
        <v>246</v>
      </c>
      <c r="Q137" s="1" t="s">
        <v>227</v>
      </c>
      <c r="U137" s="81"/>
      <c r="V137" s="59" t="s">
        <v>194</v>
      </c>
    </row>
    <row r="138" spans="2:21" ht="12.75">
      <c r="B138" s="1"/>
      <c r="C138" s="76" t="s">
        <v>243</v>
      </c>
      <c r="D138" s="76"/>
      <c r="E138" s="76" t="s">
        <v>244</v>
      </c>
      <c r="F138" s="76"/>
      <c r="G138" s="76" t="s">
        <v>245</v>
      </c>
      <c r="U138" s="81"/>
    </row>
    <row r="139" spans="2:21" ht="12.75">
      <c r="B139" s="1"/>
      <c r="C139" s="76" t="s">
        <v>243</v>
      </c>
      <c r="D139" s="76"/>
      <c r="E139" s="76" t="s">
        <v>244</v>
      </c>
      <c r="F139" s="76"/>
      <c r="G139" s="76" t="s">
        <v>245</v>
      </c>
      <c r="U139" s="81"/>
    </row>
    <row r="140" spans="2:39" ht="12.75">
      <c r="B140" s="1"/>
      <c r="G140" s="84" t="s">
        <v>180</v>
      </c>
      <c r="U140" s="81"/>
      <c r="Z140" s="20" t="s">
        <v>180</v>
      </c>
      <c r="AM140" t="s">
        <v>180</v>
      </c>
    </row>
    <row r="141" spans="2:21" ht="12.75">
      <c r="B141" s="1"/>
      <c r="C141" s="1"/>
      <c r="U141" s="81"/>
    </row>
    <row r="142" spans="2:52" ht="12.75">
      <c r="B142" s="1"/>
      <c r="C142" s="1"/>
      <c r="U142" s="81"/>
      <c r="AE142" t="s">
        <v>118</v>
      </c>
      <c r="AK142" s="21" t="s">
        <v>118</v>
      </c>
      <c r="AP142" s="21" t="s">
        <v>118</v>
      </c>
      <c r="AU142" t="s">
        <v>118</v>
      </c>
      <c r="AZ142" t="s">
        <v>118</v>
      </c>
    </row>
    <row r="143" spans="2:21" ht="12.75">
      <c r="B143" s="5"/>
      <c r="C143" s="58" t="s">
        <v>119</v>
      </c>
      <c r="J143" t="s">
        <v>119</v>
      </c>
      <c r="U143" s="81"/>
    </row>
    <row r="144" spans="3:39" ht="12.75">
      <c r="C144" s="1"/>
      <c r="U144" s="81"/>
      <c r="Z144" t="s">
        <v>118</v>
      </c>
      <c r="AB144" t="s">
        <v>120</v>
      </c>
      <c r="AM144" s="52" t="s">
        <v>120</v>
      </c>
    </row>
    <row r="145" spans="2:50" ht="12.75">
      <c r="B145" s="38" t="s">
        <v>205</v>
      </c>
      <c r="C145" s="1"/>
      <c r="F145" t="s">
        <v>120</v>
      </c>
      <c r="U145" s="81"/>
      <c r="X145" s="38" t="s">
        <v>205</v>
      </c>
      <c r="AC145" s="38" t="s">
        <v>206</v>
      </c>
      <c r="AJ145" s="38" t="s">
        <v>205</v>
      </c>
      <c r="AP145" s="38" t="s">
        <v>206</v>
      </c>
      <c r="AT145" s="38" t="s">
        <v>205</v>
      </c>
      <c r="AX145" s="38" t="s">
        <v>206</v>
      </c>
    </row>
    <row r="146" spans="2:31" ht="12.75">
      <c r="B146" s="1"/>
      <c r="C146" s="1"/>
      <c r="D146" s="21" t="s">
        <v>122</v>
      </c>
      <c r="U146" s="81"/>
      <c r="Y146" s="21" t="s">
        <v>122</v>
      </c>
      <c r="Z146" s="21" t="s">
        <v>121</v>
      </c>
      <c r="AE146" s="41" t="s">
        <v>122</v>
      </c>
    </row>
    <row r="147" spans="1:54" ht="12.75">
      <c r="A147" s="38">
        <v>33</v>
      </c>
      <c r="B147" s="1"/>
      <c r="C147" s="1"/>
      <c r="F147" s="41" t="s">
        <v>118</v>
      </c>
      <c r="I147" t="s">
        <v>122</v>
      </c>
      <c r="L147" s="21" t="s">
        <v>120</v>
      </c>
      <c r="U147" s="81"/>
      <c r="AB147" t="s">
        <v>119</v>
      </c>
      <c r="AD147" t="s">
        <v>121</v>
      </c>
      <c r="AH147" s="21" t="s">
        <v>120</v>
      </c>
      <c r="AO147" t="s">
        <v>119</v>
      </c>
      <c r="AT147" t="s">
        <v>120</v>
      </c>
      <c r="BB147" s="21" t="s">
        <v>120</v>
      </c>
    </row>
    <row r="148" spans="1:50" ht="12.75">
      <c r="A148" s="38">
        <v>32</v>
      </c>
      <c r="B148" s="1"/>
      <c r="C148" s="1"/>
      <c r="D148" t="s">
        <v>121</v>
      </c>
      <c r="U148" s="81"/>
      <c r="AX148" s="21" t="s">
        <v>120</v>
      </c>
    </row>
    <row r="149" spans="1:21" ht="12.75">
      <c r="A149" s="38">
        <v>31</v>
      </c>
      <c r="B149" s="5"/>
      <c r="C149" s="1"/>
      <c r="U149" s="81"/>
    </row>
    <row r="150" spans="2:42" ht="12.75">
      <c r="B150" s="1"/>
      <c r="C150" s="1"/>
      <c r="H150" t="s">
        <v>118</v>
      </c>
      <c r="I150" t="s">
        <v>121</v>
      </c>
      <c r="U150" s="81"/>
      <c r="AB150" s="21" t="s">
        <v>119</v>
      </c>
      <c r="AP150" t="s">
        <v>119</v>
      </c>
    </row>
    <row r="151" spans="2:50" ht="12.75">
      <c r="B151" s="5"/>
      <c r="C151" s="1"/>
      <c r="U151" s="81"/>
      <c r="AL151" s="1" t="s">
        <v>198</v>
      </c>
      <c r="AT151" t="s">
        <v>119</v>
      </c>
      <c r="AX151" t="s">
        <v>119</v>
      </c>
    </row>
    <row r="152" spans="2:21" ht="12.75">
      <c r="B152" s="1"/>
      <c r="C152" s="1"/>
      <c r="U152" s="81"/>
    </row>
    <row r="153" spans="2:21" ht="12.75">
      <c r="B153" s="1"/>
      <c r="C153" s="1"/>
      <c r="U153" s="81"/>
    </row>
    <row r="154" spans="2:21" ht="12.75">
      <c r="B154" s="5"/>
      <c r="C154" s="1"/>
      <c r="U154" s="81"/>
    </row>
    <row r="155" ht="12.75">
      <c r="U155" s="81"/>
    </row>
    <row r="156" spans="1:32" ht="12.75">
      <c r="A156" s="15"/>
      <c r="B156" s="15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U156" s="81"/>
      <c r="AA156" s="52">
        <v>33</v>
      </c>
      <c r="AB156" s="21" t="s">
        <v>122</v>
      </c>
      <c r="AF156" s="21"/>
    </row>
    <row r="157" spans="1:39" ht="12.75">
      <c r="A157" s="15"/>
      <c r="B157" s="15"/>
      <c r="U157" s="81"/>
      <c r="X157" s="1" t="s">
        <v>261</v>
      </c>
      <c r="Z157" s="21"/>
      <c r="AD157" t="s">
        <v>119</v>
      </c>
      <c r="AG157" s="1" t="s">
        <v>262</v>
      </c>
      <c r="AM157" t="s">
        <v>118</v>
      </c>
    </row>
    <row r="158" spans="1:38" ht="12.75">
      <c r="A158" s="15"/>
      <c r="B158" s="15"/>
      <c r="U158" s="81"/>
      <c r="AG158" s="25"/>
      <c r="AL158" s="52"/>
    </row>
    <row r="159" spans="1:21" ht="12.75">
      <c r="A159" s="15"/>
      <c r="B159" s="15"/>
      <c r="U159" s="81"/>
    </row>
    <row r="160" spans="1:38" ht="12.75">
      <c r="A160" s="15"/>
      <c r="B160" s="15"/>
      <c r="U160" s="81"/>
      <c r="Z160" s="41"/>
      <c r="AK160" s="21"/>
      <c r="AL160" s="21"/>
    </row>
    <row r="161" spans="1:21" ht="12.75">
      <c r="A161" s="15"/>
      <c r="B161" s="15"/>
      <c r="U161" s="81"/>
    </row>
    <row r="162" spans="1:37" ht="12.75">
      <c r="A162" s="15"/>
      <c r="B162" s="15"/>
      <c r="D162" s="21" t="s">
        <v>119</v>
      </c>
      <c r="U162" s="81"/>
      <c r="AB162" s="21" t="s">
        <v>118</v>
      </c>
      <c r="AK162" t="s">
        <v>118</v>
      </c>
    </row>
    <row r="163" spans="1:41" ht="12.75">
      <c r="A163" s="15"/>
      <c r="B163" s="15"/>
      <c r="U163" s="81"/>
      <c r="AL163" t="s">
        <v>119</v>
      </c>
      <c r="AO163" t="s">
        <v>120</v>
      </c>
    </row>
    <row r="164" spans="1:21" ht="12.75">
      <c r="A164" s="15"/>
      <c r="B164" s="15"/>
      <c r="U164" s="81"/>
    </row>
    <row r="165" spans="1:21" ht="12.75">
      <c r="A165" s="15"/>
      <c r="B165" s="15"/>
      <c r="U165" s="81"/>
    </row>
    <row r="166" spans="1:35" ht="12.75">
      <c r="A166" s="38">
        <v>30</v>
      </c>
      <c r="B166" s="15"/>
      <c r="C166" t="s">
        <v>122</v>
      </c>
      <c r="F166" t="s">
        <v>120</v>
      </c>
      <c r="U166" s="81"/>
      <c r="X166" s="38" t="s">
        <v>182</v>
      </c>
      <c r="AE166" t="s">
        <v>120</v>
      </c>
      <c r="AI166" s="38" t="s">
        <v>182</v>
      </c>
    </row>
    <row r="167" spans="1:39" ht="12.75">
      <c r="A167" s="15"/>
      <c r="B167" s="15"/>
      <c r="U167" s="81"/>
      <c r="AM167" t="s">
        <v>120</v>
      </c>
    </row>
    <row r="168" spans="1:21" ht="12.75">
      <c r="A168" s="15"/>
      <c r="B168" s="15"/>
      <c r="U168" s="81"/>
    </row>
    <row r="169" spans="1:21" ht="12.75">
      <c r="A169" s="15"/>
      <c r="B169" s="88" t="s">
        <v>118</v>
      </c>
      <c r="C169" t="s">
        <v>121</v>
      </c>
      <c r="U169" s="81"/>
    </row>
    <row r="170" spans="1:35" ht="12.75">
      <c r="A170" s="15"/>
      <c r="B170" s="15"/>
      <c r="U170" s="81"/>
      <c r="Z170" t="s">
        <v>119</v>
      </c>
      <c r="AI170" t="s">
        <v>119</v>
      </c>
    </row>
    <row r="171" spans="1:21" ht="12.75">
      <c r="A171" s="15"/>
      <c r="B171" s="15"/>
      <c r="U171" s="81"/>
    </row>
    <row r="172" spans="1:2" ht="12.75">
      <c r="A172" s="15"/>
      <c r="B172" s="15"/>
    </row>
    <row r="173" spans="1:2" ht="12.75">
      <c r="A173" s="15"/>
      <c r="B173" s="15"/>
    </row>
    <row r="174" spans="1:2" ht="12.75">
      <c r="A174" s="15"/>
      <c r="B174" s="15"/>
    </row>
    <row r="175" spans="1:2" ht="12.75">
      <c r="A175" s="15"/>
      <c r="B175" s="15"/>
    </row>
    <row r="176" spans="1:2" ht="12.75">
      <c r="A176" s="15"/>
      <c r="B176" s="15"/>
    </row>
    <row r="177" spans="1:2" ht="12.75">
      <c r="A177" s="15"/>
      <c r="B177" s="15"/>
    </row>
    <row r="178" spans="1:2" ht="12.75">
      <c r="A178" s="15"/>
      <c r="B178" s="15"/>
    </row>
    <row r="179" spans="1:2" ht="12.75">
      <c r="A179" s="15"/>
      <c r="B179" s="15"/>
    </row>
    <row r="180" spans="1:2" ht="12.75">
      <c r="A180" s="15"/>
      <c r="B180" s="15"/>
    </row>
    <row r="181" spans="1:2" ht="12.75">
      <c r="A181" s="15"/>
      <c r="B181" s="15"/>
    </row>
    <row r="182" spans="1:2" ht="12.75">
      <c r="A182" s="15"/>
      <c r="B182" s="15"/>
    </row>
    <row r="189" spans="2:14" ht="15.75">
      <c r="B189" s="24"/>
      <c r="D189" s="24"/>
      <c r="G189" s="24"/>
      <c r="N189" s="24"/>
    </row>
    <row r="190" spans="3:12" ht="15.75">
      <c r="C190" s="24"/>
      <c r="G190" s="27"/>
      <c r="L190" s="24"/>
    </row>
    <row r="191" spans="2:13" ht="15.75">
      <c r="B191" s="24"/>
      <c r="D191" s="24"/>
      <c r="G191" s="24"/>
      <c r="H191" s="24"/>
      <c r="L191" s="25"/>
      <c r="M191" s="24"/>
    </row>
    <row r="192" spans="1:11" ht="15.75">
      <c r="A192" s="24"/>
      <c r="C192" s="24"/>
      <c r="F192" s="24"/>
      <c r="H192" s="24"/>
      <c r="K192" s="24"/>
    </row>
  </sheetData>
  <printOptions gridLines="1"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M14">
      <selection activeCell="S42" sqref="S42"/>
    </sheetView>
  </sheetViews>
  <sheetFormatPr defaultColWidth="9.140625" defaultRowHeight="12.75"/>
  <sheetData/>
  <printOptions/>
  <pageMargins left="0.75" right="0.75" top="1" bottom="1" header="0.5" footer="0.5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AJ513"/>
  <sheetViews>
    <sheetView workbookViewId="0" topLeftCell="A96">
      <selection activeCell="J114" sqref="J114"/>
    </sheetView>
  </sheetViews>
  <sheetFormatPr defaultColWidth="9.140625" defaultRowHeight="12.75"/>
  <cols>
    <col min="8" max="8" width="11.28125" style="0" customWidth="1"/>
    <col min="9" max="9" width="10.8515625" style="0" customWidth="1"/>
    <col min="10" max="10" width="7.00390625" style="0" customWidth="1"/>
    <col min="11" max="12" width="6.7109375" style="0" customWidth="1"/>
    <col min="13" max="13" width="8.28125" style="0" customWidth="1"/>
    <col min="15" max="15" width="10.28125" style="0" customWidth="1"/>
    <col min="16" max="16" width="8.421875" style="0" customWidth="1"/>
    <col min="17" max="17" width="7.7109375" style="0" customWidth="1"/>
    <col min="18" max="18" width="10.140625" style="0" customWidth="1"/>
    <col min="19" max="19" width="8.57421875" style="0" customWidth="1"/>
    <col min="20" max="20" width="9.28125" style="0" customWidth="1"/>
    <col min="21" max="22" width="6.140625" style="0" customWidth="1"/>
    <col min="23" max="23" width="6.00390625" style="0" customWidth="1"/>
    <col min="24" max="25" width="6.57421875" style="0" customWidth="1"/>
    <col min="26" max="26" width="6.421875" style="0" customWidth="1"/>
    <col min="27" max="27" width="6.140625" style="0" customWidth="1"/>
    <col min="28" max="28" width="5.57421875" style="0" customWidth="1"/>
    <col min="29" max="29" width="5.28125" style="0" customWidth="1"/>
    <col min="30" max="30" width="5.00390625" style="0" customWidth="1"/>
    <col min="31" max="31" width="6.7109375" style="0" customWidth="1"/>
    <col min="32" max="32" width="6.00390625" style="0" customWidth="1"/>
    <col min="33" max="33" width="6.140625" style="0" customWidth="1"/>
    <col min="34" max="34" width="2.8515625" style="0" customWidth="1"/>
    <col min="35" max="35" width="3.140625" style="0" customWidth="1"/>
    <col min="36" max="36" width="3.28125" style="0" customWidth="1"/>
  </cols>
  <sheetData>
    <row r="3" ht="12.75">
      <c r="X3" s="1"/>
    </row>
    <row r="4" ht="12.75">
      <c r="X4" s="1"/>
    </row>
    <row r="5" ht="12.75">
      <c r="X5" s="1"/>
    </row>
    <row r="6" ht="12.75">
      <c r="X6" s="1"/>
    </row>
    <row r="151" ht="18">
      <c r="H151" s="2"/>
    </row>
    <row r="154" ht="12.75">
      <c r="B154" s="10"/>
    </row>
    <row r="156" spans="10:11" ht="12.75">
      <c r="J156" s="1"/>
      <c r="K156" s="1"/>
    </row>
    <row r="158" spans="5:11" ht="18">
      <c r="E158" s="6"/>
      <c r="F158" s="7"/>
      <c r="H158" s="2"/>
      <c r="J158" s="1"/>
      <c r="K158" s="1"/>
    </row>
    <row r="159" spans="8:13" ht="18">
      <c r="H159" s="2"/>
      <c r="J159" s="1"/>
      <c r="K159" s="5"/>
      <c r="M159" s="4"/>
    </row>
    <row r="160" spans="8:11" ht="18">
      <c r="H160" s="2"/>
      <c r="J160" s="1"/>
      <c r="K160" s="1"/>
    </row>
    <row r="161" spans="10:22" ht="12.75">
      <c r="J161" s="5"/>
      <c r="K161" s="1"/>
      <c r="L161" s="4"/>
      <c r="Q161" s="11"/>
      <c r="R161" s="12"/>
      <c r="S161" s="12"/>
      <c r="T161" s="12"/>
      <c r="U161" s="12"/>
      <c r="V161" s="13"/>
    </row>
    <row r="162" spans="8:22" ht="18">
      <c r="H162" s="2"/>
      <c r="J162" s="1"/>
      <c r="K162" s="1"/>
      <c r="Q162" s="14"/>
      <c r="R162" s="15"/>
      <c r="S162" s="15"/>
      <c r="T162" s="15"/>
      <c r="U162" s="15"/>
      <c r="V162" s="16"/>
    </row>
    <row r="163" spans="5:22" ht="18">
      <c r="E163" s="6"/>
      <c r="F163" s="7"/>
      <c r="H163" s="2"/>
      <c r="J163" s="1"/>
      <c r="K163" s="5"/>
      <c r="M163" s="4"/>
      <c r="Q163" s="14"/>
      <c r="R163" s="15"/>
      <c r="S163" s="15"/>
      <c r="T163" s="15"/>
      <c r="U163" s="15"/>
      <c r="V163" s="16"/>
    </row>
    <row r="164" spans="8:22" ht="18">
      <c r="H164" s="2"/>
      <c r="I164" s="2"/>
      <c r="J164" s="1"/>
      <c r="K164" s="5"/>
      <c r="M164" s="4"/>
      <c r="Q164" s="14"/>
      <c r="R164" s="15"/>
      <c r="S164" s="15"/>
      <c r="T164" s="15"/>
      <c r="U164" s="15"/>
      <c r="V164" s="16"/>
    </row>
    <row r="165" spans="10:22" ht="12.75">
      <c r="J165" s="5"/>
      <c r="K165" s="1"/>
      <c r="L165" s="4"/>
      <c r="Q165" s="14"/>
      <c r="R165" s="15"/>
      <c r="S165" s="15"/>
      <c r="T165" s="15"/>
      <c r="U165" s="15"/>
      <c r="V165" s="16"/>
    </row>
    <row r="166" spans="5:22" ht="18">
      <c r="E166" s="6"/>
      <c r="F166" s="7"/>
      <c r="H166" s="2"/>
      <c r="J166" s="1"/>
      <c r="K166" s="1"/>
      <c r="Q166" s="17"/>
      <c r="R166" s="18"/>
      <c r="S166" s="18"/>
      <c r="T166" s="18"/>
      <c r="U166" s="18"/>
      <c r="V166" s="19"/>
    </row>
    <row r="168" spans="5:36" ht="12.75">
      <c r="E168" s="10"/>
      <c r="K168" s="4"/>
      <c r="N168" s="4"/>
      <c r="V168" s="1"/>
      <c r="AC168" s="1"/>
      <c r="AJ168" s="1"/>
    </row>
    <row r="170" spans="9:15" ht="18">
      <c r="I170" s="2"/>
      <c r="L170" s="1"/>
      <c r="M170" s="1"/>
      <c r="N170" s="1"/>
      <c r="O170" s="1"/>
    </row>
    <row r="171" spans="8:15" ht="18">
      <c r="H171" s="2"/>
      <c r="L171" s="1"/>
      <c r="M171" s="1"/>
      <c r="N171" s="1"/>
      <c r="O171" s="1"/>
    </row>
    <row r="172" spans="9:15" ht="18">
      <c r="I172" s="2"/>
      <c r="L172" s="1"/>
      <c r="M172" s="1"/>
      <c r="N172" s="1"/>
      <c r="O172" s="1"/>
    </row>
    <row r="173" spans="12:17" ht="12.75">
      <c r="L173" s="1"/>
      <c r="M173" s="5"/>
      <c r="N173" s="1"/>
      <c r="O173" s="1"/>
      <c r="Q173" s="4"/>
    </row>
    <row r="174" spans="8:15" ht="18">
      <c r="H174" s="2"/>
      <c r="I174" s="2"/>
      <c r="L174" s="1"/>
      <c r="M174" s="1"/>
      <c r="N174" s="1"/>
      <c r="O174" s="1"/>
    </row>
    <row r="176" spans="6:13" ht="18">
      <c r="F176" s="6"/>
      <c r="G176" s="7"/>
      <c r="H176" s="2"/>
      <c r="I176" s="2"/>
      <c r="L176" s="2"/>
      <c r="M176" s="2"/>
    </row>
    <row r="177" spans="2:10" ht="18">
      <c r="B177" s="8"/>
      <c r="C177" s="9"/>
      <c r="H177" s="2"/>
      <c r="J177" s="2"/>
    </row>
    <row r="178" spans="2:11" ht="18">
      <c r="B178" s="8"/>
      <c r="C178" s="9"/>
      <c r="J178" s="2"/>
      <c r="K178" s="2"/>
    </row>
    <row r="246" spans="1:7" ht="12.75">
      <c r="A246" s="11"/>
      <c r="B246" s="12"/>
      <c r="C246" s="12"/>
      <c r="D246" s="12"/>
      <c r="E246" s="12"/>
      <c r="F246" s="12"/>
      <c r="G246" s="13"/>
    </row>
    <row r="247" spans="1:7" ht="12.75">
      <c r="A247" s="14"/>
      <c r="B247" s="15"/>
      <c r="C247" s="15"/>
      <c r="D247" s="15"/>
      <c r="E247" s="15"/>
      <c r="F247" s="15"/>
      <c r="G247" s="16"/>
    </row>
    <row r="248" spans="1:7" ht="12.75">
      <c r="A248" s="14"/>
      <c r="B248" s="15"/>
      <c r="C248" s="15"/>
      <c r="D248" s="15"/>
      <c r="E248" s="15"/>
      <c r="F248" s="15"/>
      <c r="G248" s="16"/>
    </row>
    <row r="249" spans="1:7" ht="12.75">
      <c r="A249" s="14"/>
      <c r="B249" s="15"/>
      <c r="C249" s="15"/>
      <c r="D249" s="15"/>
      <c r="E249" s="15"/>
      <c r="F249" s="15"/>
      <c r="G249" s="16"/>
    </row>
    <row r="250" spans="1:7" ht="12.75">
      <c r="A250" s="14"/>
      <c r="B250" s="15"/>
      <c r="C250" s="15"/>
      <c r="D250" s="15"/>
      <c r="E250" s="15"/>
      <c r="F250" s="15"/>
      <c r="G250" s="16"/>
    </row>
    <row r="251" spans="1:7" ht="12.75">
      <c r="A251" s="14"/>
      <c r="B251" s="15"/>
      <c r="C251" s="15"/>
      <c r="D251" s="15"/>
      <c r="E251" s="15"/>
      <c r="F251" s="15"/>
      <c r="G251" s="16"/>
    </row>
    <row r="252" spans="1:7" ht="12.75">
      <c r="A252" s="14"/>
      <c r="B252" s="15"/>
      <c r="C252" s="15"/>
      <c r="D252" s="15"/>
      <c r="E252" s="15"/>
      <c r="F252" s="15"/>
      <c r="G252" s="16"/>
    </row>
    <row r="253" spans="1:7" ht="12.75">
      <c r="A253" s="14"/>
      <c r="B253" s="15"/>
      <c r="C253" s="15"/>
      <c r="D253" s="15"/>
      <c r="E253" s="15"/>
      <c r="F253" s="15"/>
      <c r="G253" s="16"/>
    </row>
    <row r="254" spans="1:7" ht="12.75">
      <c r="A254" s="14"/>
      <c r="B254" s="15"/>
      <c r="C254" s="15"/>
      <c r="D254" s="15"/>
      <c r="E254" s="15"/>
      <c r="F254" s="15"/>
      <c r="G254" s="16"/>
    </row>
    <row r="255" spans="1:7" ht="12.75">
      <c r="A255" s="14"/>
      <c r="B255" s="15"/>
      <c r="C255" s="15"/>
      <c r="D255" s="15"/>
      <c r="E255" s="15"/>
      <c r="F255" s="15"/>
      <c r="G255" s="16"/>
    </row>
    <row r="256" spans="1:7" ht="12.75">
      <c r="A256" s="14"/>
      <c r="B256" s="22"/>
      <c r="C256" s="22"/>
      <c r="D256" s="15"/>
      <c r="E256" s="15"/>
      <c r="F256" s="15"/>
      <c r="G256" s="16"/>
    </row>
    <row r="257" spans="1:7" ht="12.75">
      <c r="A257" s="14"/>
      <c r="B257" s="15"/>
      <c r="C257" s="15"/>
      <c r="D257" s="15"/>
      <c r="E257" s="15"/>
      <c r="F257" s="15"/>
      <c r="G257" s="16"/>
    </row>
    <row r="258" spans="1:7" ht="12.75">
      <c r="A258" s="14"/>
      <c r="B258" s="15"/>
      <c r="C258" s="15"/>
      <c r="D258" s="15"/>
      <c r="E258" s="15"/>
      <c r="F258" s="15"/>
      <c r="G258" s="16"/>
    </row>
    <row r="259" spans="1:7" ht="12.75">
      <c r="A259" s="14"/>
      <c r="B259" s="15"/>
      <c r="C259" s="15"/>
      <c r="D259" s="15"/>
      <c r="E259" s="15"/>
      <c r="F259" s="15"/>
      <c r="G259" s="16"/>
    </row>
    <row r="260" ht="12.75">
      <c r="G260" s="16"/>
    </row>
    <row r="261" spans="1:7" ht="12.75">
      <c r="A261" s="14"/>
      <c r="B261" s="15"/>
      <c r="C261" s="15"/>
      <c r="D261" s="15"/>
      <c r="E261" s="15"/>
      <c r="F261" s="15"/>
      <c r="G261" s="16"/>
    </row>
    <row r="262" spans="1:7" ht="12.75">
      <c r="A262" s="14"/>
      <c r="B262" s="15"/>
      <c r="C262" s="15"/>
      <c r="D262" s="15"/>
      <c r="E262" s="15"/>
      <c r="F262" s="15"/>
      <c r="G262" s="16"/>
    </row>
    <row r="263" spans="1:7" ht="12.75">
      <c r="A263" s="14"/>
      <c r="B263" s="15"/>
      <c r="C263" s="15"/>
      <c r="D263" s="15"/>
      <c r="E263" s="15"/>
      <c r="F263" s="15"/>
      <c r="G263" s="16"/>
    </row>
    <row r="264" spans="1:7" ht="12.75">
      <c r="A264" s="14"/>
      <c r="B264" s="15"/>
      <c r="C264" s="15"/>
      <c r="D264" s="15"/>
      <c r="E264" s="15"/>
      <c r="F264" s="15"/>
      <c r="G264" s="16"/>
    </row>
    <row r="265" spans="1:7" ht="12.75">
      <c r="A265" s="14"/>
      <c r="B265" s="15"/>
      <c r="C265" s="15"/>
      <c r="D265" s="15"/>
      <c r="E265" s="15"/>
      <c r="F265" s="15"/>
      <c r="G265" s="16"/>
    </row>
    <row r="266" spans="1:7" ht="12.75">
      <c r="A266" s="14"/>
      <c r="B266" s="15"/>
      <c r="C266" s="15"/>
      <c r="D266" s="15"/>
      <c r="E266" s="15"/>
      <c r="F266" s="15"/>
      <c r="G266" s="16"/>
    </row>
    <row r="267" spans="1:7" ht="12.75">
      <c r="A267" s="14"/>
      <c r="B267" s="15"/>
      <c r="C267" s="15"/>
      <c r="D267" s="15"/>
      <c r="E267" s="15"/>
      <c r="F267" s="15"/>
      <c r="G267" s="16"/>
    </row>
    <row r="268" spans="1:7" ht="12.75">
      <c r="A268" s="14"/>
      <c r="B268" s="15"/>
      <c r="C268" s="15"/>
      <c r="D268" s="15"/>
      <c r="E268" s="15"/>
      <c r="F268" s="15"/>
      <c r="G268" s="16"/>
    </row>
    <row r="269" spans="1:7" ht="12.75">
      <c r="A269" s="14"/>
      <c r="B269" s="15"/>
      <c r="C269" s="15"/>
      <c r="D269" s="15"/>
      <c r="E269" s="15"/>
      <c r="F269" s="15"/>
      <c r="G269" s="16"/>
    </row>
    <row r="270" spans="1:7" ht="12.75">
      <c r="A270" s="14"/>
      <c r="B270" s="15"/>
      <c r="C270" s="15"/>
      <c r="D270" s="15"/>
      <c r="E270" s="15"/>
      <c r="F270" s="15"/>
      <c r="G270" s="16"/>
    </row>
    <row r="271" spans="1:7" ht="12.75">
      <c r="A271" s="17"/>
      <c r="B271" s="18"/>
      <c r="C271" s="18"/>
      <c r="D271" s="18"/>
      <c r="E271" s="18"/>
      <c r="F271" s="18"/>
      <c r="G271" s="19"/>
    </row>
    <row r="312" spans="12:33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8" ht="12.75">
      <c r="B318" s="10"/>
    </row>
    <row r="322" spans="5:6" ht="12.75">
      <c r="E322" s="6"/>
      <c r="F322" s="7"/>
    </row>
    <row r="327" spans="5:6" ht="12.75">
      <c r="E327" s="6"/>
      <c r="F327" s="7"/>
    </row>
    <row r="330" spans="5:6" ht="12.75">
      <c r="E330" s="6"/>
      <c r="F330" s="7"/>
    </row>
    <row r="332" ht="12.75">
      <c r="E332" s="10"/>
    </row>
    <row r="340" spans="6:7" ht="12.75">
      <c r="F340" s="6"/>
      <c r="G340" s="7"/>
    </row>
    <row r="341" spans="2:3" ht="12.75">
      <c r="B341" s="8"/>
      <c r="C341" s="9"/>
    </row>
    <row r="342" spans="2:3" ht="12.75">
      <c r="B342" s="8"/>
      <c r="C342" s="9"/>
    </row>
    <row r="484" spans="12:33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96" spans="10:16" ht="12.75">
      <c r="J496" s="1"/>
      <c r="P496" s="1"/>
    </row>
    <row r="498" spans="9:15" ht="12.75">
      <c r="I498" s="1"/>
      <c r="O498" s="1"/>
    </row>
    <row r="500" spans="10:16" ht="12.75">
      <c r="J500" s="1"/>
      <c r="P500" s="1"/>
    </row>
    <row r="501" spans="10:16" ht="12.75">
      <c r="J501" s="1"/>
      <c r="P501" s="1"/>
    </row>
    <row r="502" spans="9:15" ht="12.75">
      <c r="I502" s="1"/>
      <c r="O502" s="1"/>
    </row>
    <row r="505" spans="9:15" ht="12.75">
      <c r="I505" s="1"/>
      <c r="O505" s="1"/>
    </row>
    <row r="510" spans="10:16" ht="12.75">
      <c r="J510" s="1"/>
      <c r="P510" s="1"/>
    </row>
    <row r="513" spans="11:17" ht="12.75">
      <c r="K513" s="1"/>
      <c r="Q513" s="1"/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J312"/>
  <sheetViews>
    <sheetView workbookViewId="0" topLeftCell="A129">
      <pane xSplit="9375" ySplit="6375" topLeftCell="N312" activePane="bottomLeft" state="split"/>
      <selection pane="topLeft" activeCell="A129" sqref="A1:IV16384"/>
      <selection pane="topRight" activeCell="M113" sqref="M113"/>
      <selection pane="bottomLeft" activeCell="F318" sqref="F318"/>
      <selection pane="bottomRight" activeCell="P321" sqref="P321"/>
    </sheetView>
  </sheetViews>
  <sheetFormatPr defaultColWidth="9.140625" defaultRowHeight="12.75"/>
  <cols>
    <col min="8" max="8" width="7.57421875" style="0" customWidth="1"/>
    <col min="9" max="10" width="7.00390625" style="0" customWidth="1"/>
    <col min="11" max="12" width="6.7109375" style="0" customWidth="1"/>
    <col min="13" max="13" width="8.28125" style="0" customWidth="1"/>
    <col min="16" max="16" width="8.421875" style="0" customWidth="1"/>
    <col min="17" max="17" width="7.7109375" style="0" customWidth="1"/>
    <col min="18" max="18" width="8.140625" style="0" customWidth="1"/>
    <col min="19" max="19" width="8.57421875" style="0" customWidth="1"/>
    <col min="20" max="20" width="9.28125" style="0" customWidth="1"/>
    <col min="21" max="22" width="6.140625" style="0" customWidth="1"/>
    <col min="23" max="23" width="6.00390625" style="0" customWidth="1"/>
    <col min="24" max="25" width="6.57421875" style="0" customWidth="1"/>
    <col min="26" max="26" width="6.421875" style="0" customWidth="1"/>
    <col min="27" max="27" width="6.140625" style="0" customWidth="1"/>
    <col min="28" max="28" width="5.57421875" style="0" customWidth="1"/>
    <col min="29" max="29" width="5.28125" style="0" customWidth="1"/>
    <col min="30" max="30" width="5.00390625" style="0" customWidth="1"/>
    <col min="31" max="31" width="6.7109375" style="0" customWidth="1"/>
    <col min="32" max="32" width="6.00390625" style="0" customWidth="1"/>
    <col min="33" max="33" width="6.140625" style="0" customWidth="1"/>
    <col min="34" max="34" width="2.8515625" style="0" customWidth="1"/>
    <col min="35" max="35" width="3.140625" style="0" customWidth="1"/>
    <col min="36" max="36" width="3.28125" style="0" customWidth="1"/>
  </cols>
  <sheetData>
    <row r="3" ht="12.75">
      <c r="X3" s="1"/>
    </row>
    <row r="4" ht="12.75">
      <c r="X4" s="1"/>
    </row>
    <row r="5" ht="12.75">
      <c r="X5" s="1"/>
    </row>
    <row r="6" ht="12.75">
      <c r="X6" s="1"/>
    </row>
    <row r="17" ht="12.75">
      <c r="Q17" s="3"/>
    </row>
    <row r="151" ht="18">
      <c r="H151" s="2"/>
    </row>
    <row r="156" spans="10:11" ht="12.75">
      <c r="J156" s="1"/>
      <c r="K156" s="1"/>
    </row>
    <row r="158" spans="8:11" ht="18">
      <c r="H158" s="2"/>
      <c r="J158" s="1"/>
      <c r="K158" s="1"/>
    </row>
    <row r="159" spans="8:11" ht="18">
      <c r="H159" s="2"/>
      <c r="J159" s="1"/>
      <c r="K159" s="1"/>
    </row>
    <row r="160" spans="8:11" ht="18">
      <c r="H160" s="2"/>
      <c r="J160" s="1"/>
      <c r="K160" s="1"/>
    </row>
    <row r="161" spans="10:11" ht="12.75">
      <c r="J161" s="1"/>
      <c r="K161" s="1"/>
    </row>
    <row r="162" spans="8:11" ht="18">
      <c r="H162" s="2"/>
      <c r="J162" s="1"/>
      <c r="K162" s="1"/>
    </row>
    <row r="163" spans="8:11" ht="18">
      <c r="H163" s="2"/>
      <c r="J163" s="1"/>
      <c r="K163" s="1"/>
    </row>
    <row r="164" spans="8:11" ht="18">
      <c r="H164" s="2"/>
      <c r="I164" s="2"/>
      <c r="J164" s="1"/>
      <c r="K164" s="1"/>
    </row>
    <row r="165" spans="10:11" ht="12.75">
      <c r="J165" s="1"/>
      <c r="K165" s="1"/>
    </row>
    <row r="166" spans="8:11" ht="18">
      <c r="H166" s="2"/>
      <c r="J166" s="1"/>
      <c r="K166" s="1"/>
    </row>
    <row r="168" spans="22:36" ht="12.75">
      <c r="V168" s="1"/>
      <c r="AC168" s="1"/>
      <c r="AJ168" s="1"/>
    </row>
    <row r="170" spans="9:15" ht="18">
      <c r="I170" s="2"/>
      <c r="L170" s="1"/>
      <c r="M170" s="1"/>
      <c r="N170" s="1"/>
      <c r="O170" s="1"/>
    </row>
    <row r="171" spans="8:15" ht="18">
      <c r="H171" s="2"/>
      <c r="L171" s="1"/>
      <c r="M171" s="1"/>
      <c r="N171" s="1"/>
      <c r="O171" s="1"/>
    </row>
    <row r="172" spans="9:15" ht="18">
      <c r="I172" s="2"/>
      <c r="L172" s="1"/>
      <c r="M172" s="1"/>
      <c r="N172" s="1"/>
      <c r="O172" s="1"/>
    </row>
    <row r="173" spans="12:15" ht="12.75">
      <c r="L173" s="1"/>
      <c r="M173" s="1"/>
      <c r="N173" s="1"/>
      <c r="O173" s="1"/>
    </row>
    <row r="174" spans="8:15" ht="18">
      <c r="H174" s="2"/>
      <c r="I174" s="2"/>
      <c r="L174" s="1"/>
      <c r="M174" s="1"/>
      <c r="N174" s="1"/>
      <c r="O174" s="1"/>
    </row>
    <row r="176" spans="8:13" ht="18">
      <c r="H176" s="2"/>
      <c r="I176" s="2"/>
      <c r="L176" s="2"/>
      <c r="M176" s="2"/>
    </row>
    <row r="177" spans="8:10" ht="18">
      <c r="H177" s="2"/>
      <c r="J177" s="2"/>
    </row>
    <row r="178" spans="10:11" ht="18">
      <c r="J178" s="2"/>
      <c r="K178" s="2"/>
    </row>
    <row r="246" spans="1:7" ht="12.75">
      <c r="A246" s="11"/>
      <c r="B246" s="12"/>
      <c r="C246" s="12"/>
      <c r="D246" s="12"/>
      <c r="E246" s="12"/>
      <c r="F246" s="12"/>
      <c r="G246" s="13"/>
    </row>
    <row r="247" spans="1:7" ht="12.75">
      <c r="A247" s="14"/>
      <c r="B247" s="15"/>
      <c r="C247" s="15"/>
      <c r="D247" s="15"/>
      <c r="E247" s="15"/>
      <c r="F247" s="15"/>
      <c r="G247" s="16"/>
    </row>
    <row r="248" spans="1:7" ht="12.75">
      <c r="A248" s="14"/>
      <c r="B248" s="15"/>
      <c r="C248" s="15"/>
      <c r="D248" s="15"/>
      <c r="E248" s="15"/>
      <c r="F248" s="15"/>
      <c r="G248" s="16"/>
    </row>
    <row r="249" spans="1:7" ht="12.75">
      <c r="A249" s="14"/>
      <c r="B249" s="15"/>
      <c r="C249" s="15"/>
      <c r="D249" s="15"/>
      <c r="E249" s="15"/>
      <c r="F249" s="15"/>
      <c r="G249" s="16"/>
    </row>
    <row r="250" spans="1:7" ht="12.75">
      <c r="A250" s="14"/>
      <c r="B250" s="15"/>
      <c r="C250" s="15"/>
      <c r="D250" s="15"/>
      <c r="E250" s="15"/>
      <c r="F250" s="15"/>
      <c r="G250" s="16"/>
    </row>
    <row r="251" spans="1:7" ht="12.75">
      <c r="A251" s="14"/>
      <c r="B251" s="15"/>
      <c r="C251" s="15"/>
      <c r="D251" s="15"/>
      <c r="E251" s="15"/>
      <c r="F251" s="15"/>
      <c r="G251" s="16"/>
    </row>
    <row r="252" spans="1:7" ht="12.75">
      <c r="A252" s="14"/>
      <c r="B252" s="15"/>
      <c r="C252" s="15"/>
      <c r="D252" s="15"/>
      <c r="E252" s="15"/>
      <c r="F252" s="15"/>
      <c r="G252" s="16"/>
    </row>
    <row r="253" spans="1:7" ht="12.75">
      <c r="A253" s="14"/>
      <c r="B253" s="15"/>
      <c r="C253" s="15"/>
      <c r="D253" s="15"/>
      <c r="E253" s="15"/>
      <c r="F253" s="15"/>
      <c r="G253" s="16"/>
    </row>
    <row r="254" spans="1:7" ht="12.75">
      <c r="A254" s="14"/>
      <c r="B254" s="15"/>
      <c r="C254" s="15"/>
      <c r="D254" s="15"/>
      <c r="E254" s="15"/>
      <c r="F254" s="15"/>
      <c r="G254" s="16"/>
    </row>
    <row r="255" spans="1:7" ht="12.75">
      <c r="A255" s="14"/>
      <c r="B255" s="15"/>
      <c r="C255" s="15"/>
      <c r="D255" s="15"/>
      <c r="E255" s="15"/>
      <c r="F255" s="15"/>
      <c r="G255" s="16"/>
    </row>
    <row r="256" spans="1:7" ht="12.75">
      <c r="A256" s="14"/>
      <c r="B256" s="22"/>
      <c r="C256" s="22"/>
      <c r="D256" s="15"/>
      <c r="E256" s="15"/>
      <c r="F256" s="15"/>
      <c r="G256" s="16"/>
    </row>
    <row r="257" spans="1:7" ht="12.75">
      <c r="A257" s="14"/>
      <c r="B257" s="15"/>
      <c r="C257" s="15"/>
      <c r="D257" s="15"/>
      <c r="E257" s="15"/>
      <c r="F257" s="15"/>
      <c r="G257" s="16"/>
    </row>
    <row r="258" spans="1:7" ht="12.75">
      <c r="A258" s="14"/>
      <c r="B258" s="15"/>
      <c r="C258" s="15"/>
      <c r="D258" s="15"/>
      <c r="E258" s="15"/>
      <c r="F258" s="15"/>
      <c r="G258" s="16"/>
    </row>
    <row r="259" spans="1:7" ht="12.75">
      <c r="A259" s="14"/>
      <c r="B259" s="15"/>
      <c r="C259" s="15"/>
      <c r="D259" s="15"/>
      <c r="E259" s="15"/>
      <c r="F259" s="15"/>
      <c r="G259" s="16"/>
    </row>
    <row r="260" ht="12.75">
      <c r="G260" s="16"/>
    </row>
    <row r="261" spans="1:7" ht="12.75">
      <c r="A261" s="14"/>
      <c r="B261" s="15"/>
      <c r="C261" s="15"/>
      <c r="D261" s="15"/>
      <c r="E261" s="15"/>
      <c r="F261" s="15"/>
      <c r="G261" s="16"/>
    </row>
    <row r="262" spans="1:7" ht="12.75">
      <c r="A262" s="14"/>
      <c r="B262" s="15"/>
      <c r="C262" s="15"/>
      <c r="D262" s="15"/>
      <c r="E262" s="15"/>
      <c r="F262" s="15"/>
      <c r="G262" s="16"/>
    </row>
    <row r="263" spans="1:7" ht="12.75">
      <c r="A263" s="14"/>
      <c r="B263" s="15"/>
      <c r="C263" s="15"/>
      <c r="D263" s="15"/>
      <c r="E263" s="15"/>
      <c r="F263" s="15"/>
      <c r="G263" s="16"/>
    </row>
    <row r="264" spans="1:7" ht="12.75">
      <c r="A264" s="14"/>
      <c r="B264" s="15"/>
      <c r="C264" s="15"/>
      <c r="D264" s="15"/>
      <c r="E264" s="15"/>
      <c r="F264" s="15"/>
      <c r="G264" s="16"/>
    </row>
    <row r="265" spans="1:7" ht="12.75">
      <c r="A265" s="14"/>
      <c r="B265" s="15"/>
      <c r="C265" s="15"/>
      <c r="D265" s="15"/>
      <c r="E265" s="15"/>
      <c r="F265" s="15"/>
      <c r="G265" s="16"/>
    </row>
    <row r="266" spans="1:7" ht="12.75">
      <c r="A266" s="14"/>
      <c r="B266" s="15"/>
      <c r="C266" s="15"/>
      <c r="D266" s="15"/>
      <c r="E266" s="15"/>
      <c r="F266" s="15"/>
      <c r="G266" s="16"/>
    </row>
    <row r="267" spans="1:7" ht="12.75">
      <c r="A267" s="14"/>
      <c r="B267" s="15"/>
      <c r="C267" s="15"/>
      <c r="D267" s="15"/>
      <c r="E267" s="15"/>
      <c r="F267" s="15"/>
      <c r="G267" s="16"/>
    </row>
    <row r="268" spans="1:7" ht="12.75">
      <c r="A268" s="14"/>
      <c r="B268" s="15"/>
      <c r="C268" s="15"/>
      <c r="D268" s="15"/>
      <c r="E268" s="15"/>
      <c r="F268" s="15"/>
      <c r="G268" s="16"/>
    </row>
    <row r="269" spans="1:7" ht="12.75">
      <c r="A269" s="14"/>
      <c r="B269" s="15"/>
      <c r="C269" s="15"/>
      <c r="D269" s="15"/>
      <c r="E269" s="15"/>
      <c r="F269" s="15"/>
      <c r="G269" s="16"/>
    </row>
    <row r="270" spans="1:7" ht="12.75">
      <c r="A270" s="14"/>
      <c r="B270" s="15"/>
      <c r="C270" s="15"/>
      <c r="D270" s="15"/>
      <c r="E270" s="15"/>
      <c r="F270" s="15"/>
      <c r="G270" s="16"/>
    </row>
    <row r="271" spans="1:7" ht="12.75">
      <c r="A271" s="17"/>
      <c r="B271" s="18"/>
      <c r="C271" s="18"/>
      <c r="D271" s="18"/>
      <c r="E271" s="18"/>
      <c r="F271" s="18"/>
      <c r="G271" s="19"/>
    </row>
    <row r="312" spans="12:33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AJ513"/>
  <sheetViews>
    <sheetView workbookViewId="0" topLeftCell="A9">
      <pane xSplit="4230" ySplit="765" topLeftCell="F5" activePane="bottomLeft" state="split"/>
      <selection pane="topLeft" activeCell="A9" sqref="A1:IV16384"/>
      <selection pane="topRight" activeCell="H131" sqref="H131"/>
      <selection pane="bottomLeft" activeCell="D32" sqref="D32"/>
      <selection pane="bottomRight" activeCell="H180" sqref="H180"/>
    </sheetView>
  </sheetViews>
  <sheetFormatPr defaultColWidth="9.140625" defaultRowHeight="12.75"/>
  <cols>
    <col min="8" max="8" width="11.28125" style="0" customWidth="1"/>
    <col min="9" max="9" width="10.8515625" style="0" customWidth="1"/>
    <col min="10" max="10" width="7.00390625" style="0" customWidth="1"/>
    <col min="11" max="12" width="6.7109375" style="0" customWidth="1"/>
    <col min="13" max="13" width="8.28125" style="0" customWidth="1"/>
    <col min="16" max="16" width="8.421875" style="0" customWidth="1"/>
    <col min="17" max="17" width="7.7109375" style="0" customWidth="1"/>
    <col min="18" max="18" width="8.140625" style="0" customWidth="1"/>
    <col min="19" max="19" width="8.57421875" style="0" customWidth="1"/>
    <col min="20" max="20" width="9.28125" style="0" customWidth="1"/>
    <col min="21" max="22" width="6.140625" style="0" customWidth="1"/>
    <col min="23" max="23" width="6.00390625" style="0" customWidth="1"/>
    <col min="24" max="25" width="6.57421875" style="0" customWidth="1"/>
    <col min="26" max="26" width="6.421875" style="0" customWidth="1"/>
    <col min="27" max="27" width="6.140625" style="0" customWidth="1"/>
    <col min="28" max="28" width="5.57421875" style="0" customWidth="1"/>
    <col min="29" max="29" width="5.28125" style="0" customWidth="1"/>
    <col min="30" max="30" width="5.00390625" style="0" customWidth="1"/>
    <col min="31" max="31" width="6.7109375" style="0" customWidth="1"/>
    <col min="32" max="32" width="6.00390625" style="0" customWidth="1"/>
    <col min="33" max="33" width="6.140625" style="0" customWidth="1"/>
    <col min="34" max="34" width="2.8515625" style="0" customWidth="1"/>
    <col min="35" max="35" width="3.140625" style="0" customWidth="1"/>
    <col min="36" max="36" width="3.28125" style="0" customWidth="1"/>
  </cols>
  <sheetData>
    <row r="3" ht="12.75">
      <c r="X3" s="1"/>
    </row>
    <row r="4" ht="12.75">
      <c r="X4" s="1"/>
    </row>
    <row r="5" ht="12.75">
      <c r="X5" s="1"/>
    </row>
    <row r="6" ht="12.75">
      <c r="X6" s="1"/>
    </row>
    <row r="151" ht="18">
      <c r="H151" s="2"/>
    </row>
    <row r="154" ht="12.75">
      <c r="B154" s="10"/>
    </row>
    <row r="156" spans="10:11" ht="12.75">
      <c r="J156" s="1"/>
      <c r="K156" s="1"/>
    </row>
    <row r="158" spans="5:11" ht="18">
      <c r="E158" s="6"/>
      <c r="F158" s="7"/>
      <c r="H158" s="2"/>
      <c r="J158" s="1"/>
      <c r="K158" s="1"/>
    </row>
    <row r="159" spans="8:13" ht="18">
      <c r="H159" s="2"/>
      <c r="J159" s="1"/>
      <c r="K159" s="5"/>
      <c r="M159" s="4"/>
    </row>
    <row r="160" spans="8:11" ht="18">
      <c r="H160" s="2"/>
      <c r="J160" s="1"/>
      <c r="K160" s="1"/>
    </row>
    <row r="161" spans="10:12" ht="12.75">
      <c r="J161" s="5"/>
      <c r="K161" s="1"/>
      <c r="L161" s="4"/>
    </row>
    <row r="162" spans="8:11" ht="18">
      <c r="H162" s="2"/>
      <c r="J162" s="1"/>
      <c r="K162" s="1"/>
    </row>
    <row r="163" spans="5:13" ht="18">
      <c r="E163" s="6"/>
      <c r="F163" s="7"/>
      <c r="H163" s="2"/>
      <c r="J163" s="1"/>
      <c r="K163" s="5"/>
      <c r="M163" s="4"/>
    </row>
    <row r="164" spans="8:13" ht="18">
      <c r="H164" s="2"/>
      <c r="I164" s="2"/>
      <c r="J164" s="1"/>
      <c r="K164" s="5"/>
      <c r="M164" s="4"/>
    </row>
    <row r="165" spans="10:12" ht="12.75">
      <c r="J165" s="5"/>
      <c r="K165" s="1"/>
      <c r="L165" s="4"/>
    </row>
    <row r="166" spans="5:11" ht="18">
      <c r="E166" s="6"/>
      <c r="F166" s="7"/>
      <c r="H166" s="2"/>
      <c r="J166" s="1"/>
      <c r="K166" s="1"/>
    </row>
    <row r="168" spans="5:36" ht="12.75">
      <c r="E168" s="10"/>
      <c r="K168" s="4"/>
      <c r="N168" s="4"/>
      <c r="V168" s="1"/>
      <c r="AC168" s="1"/>
      <c r="AJ168" s="1"/>
    </row>
    <row r="170" spans="9:15" ht="18">
      <c r="I170" s="2"/>
      <c r="L170" s="1"/>
      <c r="M170" s="1"/>
      <c r="N170" s="1"/>
      <c r="O170" s="1"/>
    </row>
    <row r="171" spans="8:15" ht="18">
      <c r="H171" s="2"/>
      <c r="L171" s="1"/>
      <c r="M171" s="1"/>
      <c r="N171" s="1"/>
      <c r="O171" s="1"/>
    </row>
    <row r="172" spans="9:15" ht="18">
      <c r="I172" s="2"/>
      <c r="L172" s="1"/>
      <c r="M172" s="1"/>
      <c r="N172" s="1"/>
      <c r="O172" s="1"/>
    </row>
    <row r="173" spans="12:17" ht="12.75">
      <c r="L173" s="1"/>
      <c r="M173" s="5"/>
      <c r="N173" s="1"/>
      <c r="O173" s="1"/>
      <c r="Q173" s="4"/>
    </row>
    <row r="174" spans="8:15" ht="18">
      <c r="H174" s="2"/>
      <c r="I174" s="2"/>
      <c r="L174" s="1"/>
      <c r="M174" s="1"/>
      <c r="N174" s="1"/>
      <c r="O174" s="1"/>
    </row>
    <row r="176" spans="6:13" ht="18">
      <c r="F176" s="6"/>
      <c r="G176" s="7"/>
      <c r="H176" s="2"/>
      <c r="I176" s="2"/>
      <c r="L176" s="2"/>
      <c r="M176" s="2"/>
    </row>
    <row r="177" spans="2:10" ht="18">
      <c r="B177" s="8"/>
      <c r="C177" s="9"/>
      <c r="H177" s="2"/>
      <c r="J177" s="2"/>
    </row>
    <row r="178" spans="2:11" ht="18">
      <c r="B178" s="8"/>
      <c r="C178" s="9"/>
      <c r="J178" s="2"/>
      <c r="K178" s="2"/>
    </row>
    <row r="246" spans="1:7" ht="12.75">
      <c r="A246" s="11"/>
      <c r="B246" s="12"/>
      <c r="C246" s="12"/>
      <c r="D246" s="12"/>
      <c r="E246" s="12"/>
      <c r="F246" s="12"/>
      <c r="G246" s="13"/>
    </row>
    <row r="247" spans="1:7" ht="12.75">
      <c r="A247" s="14"/>
      <c r="B247" s="15"/>
      <c r="C247" s="15"/>
      <c r="D247" s="15"/>
      <c r="E247" s="15"/>
      <c r="F247" s="15"/>
      <c r="G247" s="16"/>
    </row>
    <row r="248" spans="1:7" ht="12.75">
      <c r="A248" s="14"/>
      <c r="B248" s="15"/>
      <c r="C248" s="15"/>
      <c r="D248" s="15"/>
      <c r="E248" s="15"/>
      <c r="F248" s="15"/>
      <c r="G248" s="16"/>
    </row>
    <row r="249" spans="1:7" ht="12.75">
      <c r="A249" s="14"/>
      <c r="B249" s="15"/>
      <c r="C249" s="15"/>
      <c r="D249" s="15"/>
      <c r="E249" s="15"/>
      <c r="F249" s="15"/>
      <c r="G249" s="16"/>
    </row>
    <row r="250" spans="1:7" ht="12.75">
      <c r="A250" s="14"/>
      <c r="B250" s="15"/>
      <c r="C250" s="15"/>
      <c r="D250" s="15"/>
      <c r="E250" s="15"/>
      <c r="F250" s="15"/>
      <c r="G250" s="16"/>
    </row>
    <row r="251" spans="1:7" ht="12.75">
      <c r="A251" s="14"/>
      <c r="B251" s="15"/>
      <c r="C251" s="15"/>
      <c r="D251" s="15"/>
      <c r="E251" s="15"/>
      <c r="F251" s="15"/>
      <c r="G251" s="16"/>
    </row>
    <row r="252" spans="1:7" ht="12.75">
      <c r="A252" s="14"/>
      <c r="B252" s="15"/>
      <c r="C252" s="15"/>
      <c r="D252" s="15"/>
      <c r="E252" s="15"/>
      <c r="F252" s="15"/>
      <c r="G252" s="16"/>
    </row>
    <row r="253" spans="1:7" ht="12.75">
      <c r="A253" s="14"/>
      <c r="B253" s="15"/>
      <c r="C253" s="15"/>
      <c r="D253" s="15"/>
      <c r="E253" s="15"/>
      <c r="F253" s="15"/>
      <c r="G253" s="16"/>
    </row>
    <row r="254" spans="1:7" ht="12.75">
      <c r="A254" s="14"/>
      <c r="B254" s="15"/>
      <c r="C254" s="15"/>
      <c r="D254" s="15"/>
      <c r="E254" s="15"/>
      <c r="F254" s="15"/>
      <c r="G254" s="16"/>
    </row>
    <row r="255" spans="1:7" ht="12.75">
      <c r="A255" s="14"/>
      <c r="B255" s="15"/>
      <c r="C255" s="15"/>
      <c r="D255" s="15"/>
      <c r="E255" s="15"/>
      <c r="F255" s="15"/>
      <c r="G255" s="16"/>
    </row>
    <row r="256" spans="1:7" ht="12.75">
      <c r="A256" s="14"/>
      <c r="B256" s="22"/>
      <c r="C256" s="22"/>
      <c r="D256" s="15"/>
      <c r="E256" s="15"/>
      <c r="F256" s="15"/>
      <c r="G256" s="16"/>
    </row>
    <row r="257" spans="1:7" ht="12.75">
      <c r="A257" s="14"/>
      <c r="B257" s="15"/>
      <c r="C257" s="15"/>
      <c r="D257" s="15"/>
      <c r="E257" s="15"/>
      <c r="F257" s="15"/>
      <c r="G257" s="16"/>
    </row>
    <row r="258" spans="1:7" ht="12.75">
      <c r="A258" s="14"/>
      <c r="B258" s="15"/>
      <c r="C258" s="15"/>
      <c r="D258" s="15"/>
      <c r="E258" s="15"/>
      <c r="F258" s="15"/>
      <c r="G258" s="16"/>
    </row>
    <row r="259" spans="1:7" ht="12.75">
      <c r="A259" s="14"/>
      <c r="B259" s="15"/>
      <c r="C259" s="15"/>
      <c r="D259" s="15"/>
      <c r="E259" s="15"/>
      <c r="F259" s="15"/>
      <c r="G259" s="16"/>
    </row>
    <row r="260" ht="12.75">
      <c r="G260" s="16"/>
    </row>
    <row r="261" spans="1:7" ht="12.75">
      <c r="A261" s="14"/>
      <c r="B261" s="15"/>
      <c r="C261" s="15"/>
      <c r="D261" s="15"/>
      <c r="E261" s="15"/>
      <c r="F261" s="15"/>
      <c r="G261" s="16"/>
    </row>
    <row r="262" spans="1:7" ht="12.75">
      <c r="A262" s="14"/>
      <c r="B262" s="15"/>
      <c r="C262" s="15"/>
      <c r="D262" s="15"/>
      <c r="E262" s="15"/>
      <c r="F262" s="15"/>
      <c r="G262" s="16"/>
    </row>
    <row r="263" spans="1:7" ht="12.75">
      <c r="A263" s="14"/>
      <c r="B263" s="15"/>
      <c r="C263" s="15"/>
      <c r="D263" s="15"/>
      <c r="E263" s="15"/>
      <c r="F263" s="15"/>
      <c r="G263" s="16"/>
    </row>
    <row r="264" spans="1:7" ht="12.75">
      <c r="A264" s="14"/>
      <c r="B264" s="15"/>
      <c r="C264" s="15"/>
      <c r="D264" s="15"/>
      <c r="E264" s="15"/>
      <c r="F264" s="15"/>
      <c r="G264" s="16"/>
    </row>
    <row r="265" spans="1:7" ht="12.75">
      <c r="A265" s="14"/>
      <c r="B265" s="15"/>
      <c r="C265" s="15"/>
      <c r="D265" s="15"/>
      <c r="E265" s="15"/>
      <c r="F265" s="15"/>
      <c r="G265" s="16"/>
    </row>
    <row r="266" spans="1:7" ht="12.75">
      <c r="A266" s="14"/>
      <c r="B266" s="15"/>
      <c r="C266" s="15"/>
      <c r="D266" s="15"/>
      <c r="E266" s="15"/>
      <c r="F266" s="15"/>
      <c r="G266" s="16"/>
    </row>
    <row r="267" spans="1:7" ht="12.75">
      <c r="A267" s="14"/>
      <c r="B267" s="15"/>
      <c r="C267" s="15"/>
      <c r="D267" s="15"/>
      <c r="E267" s="15"/>
      <c r="F267" s="15"/>
      <c r="G267" s="16"/>
    </row>
    <row r="268" spans="1:7" ht="12.75">
      <c r="A268" s="14"/>
      <c r="B268" s="15"/>
      <c r="C268" s="15"/>
      <c r="D268" s="15"/>
      <c r="E268" s="15"/>
      <c r="F268" s="15"/>
      <c r="G268" s="16"/>
    </row>
    <row r="269" spans="1:7" ht="12.75">
      <c r="A269" s="14"/>
      <c r="B269" s="15"/>
      <c r="C269" s="15"/>
      <c r="D269" s="15"/>
      <c r="E269" s="15"/>
      <c r="F269" s="15"/>
      <c r="G269" s="16"/>
    </row>
    <row r="270" spans="1:7" ht="12.75">
      <c r="A270" s="14"/>
      <c r="B270" s="15"/>
      <c r="C270" s="15"/>
      <c r="D270" s="15"/>
      <c r="E270" s="15"/>
      <c r="F270" s="15"/>
      <c r="G270" s="16"/>
    </row>
    <row r="271" spans="1:7" ht="12.75">
      <c r="A271" s="17"/>
      <c r="B271" s="18"/>
      <c r="C271" s="18"/>
      <c r="D271" s="18"/>
      <c r="E271" s="18"/>
      <c r="F271" s="18"/>
      <c r="G271" s="19"/>
    </row>
    <row r="312" spans="12:33" ht="12.75"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8" ht="12.75">
      <c r="B318" s="10"/>
    </row>
    <row r="322" spans="5:6" ht="12.75">
      <c r="E322" s="6"/>
      <c r="F322" s="7"/>
    </row>
    <row r="327" spans="5:6" ht="12.75">
      <c r="E327" s="6"/>
      <c r="F327" s="7"/>
    </row>
    <row r="330" spans="5:6" ht="12.75">
      <c r="E330" s="6"/>
      <c r="F330" s="7"/>
    </row>
    <row r="332" ht="12.75">
      <c r="E332" s="10"/>
    </row>
    <row r="340" spans="6:7" ht="12.75">
      <c r="F340" s="6"/>
      <c r="G340" s="7"/>
    </row>
    <row r="341" spans="2:3" ht="12.75">
      <c r="B341" s="8"/>
      <c r="C341" s="9"/>
    </row>
    <row r="342" spans="2:3" ht="12.75">
      <c r="B342" s="8"/>
      <c r="C342" s="9"/>
    </row>
    <row r="484" spans="12:33" ht="12.75"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96" spans="10:16" ht="12.75">
      <c r="J496" s="1"/>
      <c r="P496" s="1"/>
    </row>
    <row r="498" spans="9:15" ht="12.75">
      <c r="I498" s="1"/>
      <c r="O498" s="1"/>
    </row>
    <row r="500" spans="10:16" ht="12.75">
      <c r="J500" s="1"/>
      <c r="P500" s="1"/>
    </row>
    <row r="501" spans="10:16" ht="12.75">
      <c r="J501" s="1"/>
      <c r="P501" s="1"/>
    </row>
    <row r="502" spans="9:15" ht="12.75">
      <c r="I502" s="1"/>
      <c r="O502" s="1"/>
    </row>
    <row r="505" spans="9:15" ht="12.75">
      <c r="I505" s="1"/>
      <c r="O505" s="1"/>
    </row>
    <row r="510" spans="10:16" ht="12.75">
      <c r="J510" s="1"/>
      <c r="P510" s="1"/>
    </row>
    <row r="513" spans="11:17" ht="12.75">
      <c r="K513" s="1"/>
      <c r="Q513" s="1"/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51:R513"/>
  <sheetViews>
    <sheetView workbookViewId="0" topLeftCell="A1">
      <selection activeCell="H29" sqref="H29"/>
    </sheetView>
  </sheetViews>
  <sheetFormatPr defaultColWidth="9.140625" defaultRowHeight="12.75"/>
  <cols>
    <col min="1" max="1" width="13.421875" style="0" customWidth="1"/>
    <col min="15" max="15" width="10.28125" style="0" customWidth="1"/>
    <col min="16" max="16" width="8.421875" style="0" customWidth="1"/>
    <col min="17" max="17" width="7.7109375" style="0" customWidth="1"/>
    <col min="18" max="18" width="10.140625" style="0" customWidth="1"/>
  </cols>
  <sheetData>
    <row r="151" ht="12.75">
      <c r="H151" s="1"/>
    </row>
    <row r="153" ht="12.75">
      <c r="H153" s="1"/>
    </row>
    <row r="154" spans="2:8" ht="12.75">
      <c r="B154" s="10"/>
      <c r="H154" s="25"/>
    </row>
    <row r="156" spans="9:11" ht="12.75">
      <c r="I156" s="1"/>
      <c r="J156" s="1"/>
      <c r="K156" s="1"/>
    </row>
    <row r="158" spans="5:11" ht="12.75">
      <c r="E158" s="6"/>
      <c r="F158" s="7"/>
      <c r="I158" s="25"/>
      <c r="J158" s="1"/>
      <c r="K158" s="1"/>
    </row>
    <row r="159" spans="10:13" ht="12.75">
      <c r="J159" s="1"/>
      <c r="K159" s="5"/>
      <c r="M159" s="4"/>
    </row>
    <row r="160" spans="8:11" ht="12.75">
      <c r="H160" s="1"/>
      <c r="I160" s="1"/>
      <c r="J160" s="1"/>
      <c r="K160" s="1"/>
    </row>
    <row r="161" spans="10:18" ht="12.75">
      <c r="J161" s="5"/>
      <c r="K161" s="1"/>
      <c r="L161" s="4"/>
      <c r="Q161" s="11"/>
      <c r="R161" s="12"/>
    </row>
    <row r="162" spans="8:18" ht="12.75">
      <c r="H162" s="25"/>
      <c r="I162" s="25"/>
      <c r="J162" s="1"/>
      <c r="K162" s="1"/>
      <c r="Q162" s="14"/>
      <c r="R162" s="15"/>
    </row>
    <row r="163" spans="5:18" ht="12.75">
      <c r="E163" s="6"/>
      <c r="F163" s="7"/>
      <c r="H163" s="1"/>
      <c r="J163" s="1"/>
      <c r="K163" s="5"/>
      <c r="M163" s="4"/>
      <c r="Q163" s="14"/>
      <c r="R163" s="15"/>
    </row>
    <row r="164" spans="8:18" ht="12.75">
      <c r="H164" s="1"/>
      <c r="I164" s="1"/>
      <c r="J164" s="1"/>
      <c r="K164" s="5"/>
      <c r="M164" s="4"/>
      <c r="Q164" s="14"/>
      <c r="R164" s="15"/>
    </row>
    <row r="165" spans="8:18" ht="12.75">
      <c r="H165" s="25"/>
      <c r="I165" s="1"/>
      <c r="J165" s="5"/>
      <c r="K165" s="1"/>
      <c r="L165" s="4"/>
      <c r="Q165" s="14"/>
      <c r="R165" s="15"/>
    </row>
    <row r="166" spans="5:18" ht="12.75">
      <c r="E166" s="6"/>
      <c r="F166" s="7"/>
      <c r="H166" s="25"/>
      <c r="I166" s="25"/>
      <c r="J166" s="1"/>
      <c r="K166" s="1"/>
      <c r="Q166" s="17"/>
      <c r="R166" s="18"/>
    </row>
    <row r="168" spans="5:11" ht="12.75">
      <c r="E168" s="10"/>
      <c r="H168" s="25"/>
      <c r="I168" s="25"/>
      <c r="K168" s="4"/>
    </row>
    <row r="170" spans="8:15" ht="12.75">
      <c r="H170" s="1"/>
      <c r="I170" s="25"/>
      <c r="K170" s="25"/>
      <c r="L170" s="1"/>
      <c r="M170" s="1"/>
      <c r="O170" s="1"/>
    </row>
    <row r="171" spans="8:15" ht="12.75">
      <c r="H171" s="1"/>
      <c r="J171" s="1"/>
      <c r="K171" s="25"/>
      <c r="L171" s="1"/>
      <c r="M171" s="1"/>
      <c r="O171" s="1"/>
    </row>
    <row r="172" spans="8:15" ht="12.75">
      <c r="H172" s="1"/>
      <c r="I172" s="25"/>
      <c r="L172" s="1"/>
      <c r="M172" s="1"/>
      <c r="O172" s="1"/>
    </row>
    <row r="173" spans="8:17" ht="12.75">
      <c r="H173" s="1"/>
      <c r="J173" s="1"/>
      <c r="K173" s="25"/>
      <c r="L173" s="1"/>
      <c r="M173" s="5"/>
      <c r="O173" s="1"/>
      <c r="Q173" s="4"/>
    </row>
    <row r="174" spans="8:15" ht="12.75">
      <c r="H174" s="1"/>
      <c r="I174" s="25"/>
      <c r="K174" s="25"/>
      <c r="L174" s="1"/>
      <c r="M174" s="1"/>
      <c r="O174" s="1"/>
    </row>
    <row r="176" spans="6:13" ht="12.75">
      <c r="F176" s="6"/>
      <c r="G176" s="7"/>
      <c r="I176" s="25"/>
      <c r="K176" s="25"/>
      <c r="L176" s="1"/>
      <c r="M176" s="1"/>
    </row>
    <row r="177" spans="2:13" ht="12.75">
      <c r="B177" s="8"/>
      <c r="C177" s="9"/>
      <c r="I177" s="1"/>
      <c r="L177" s="1"/>
      <c r="M177" s="25"/>
    </row>
    <row r="178" spans="2:12" ht="12.75">
      <c r="B178" s="8"/>
      <c r="C178" s="9"/>
      <c r="H178" s="25"/>
      <c r="I178" s="25"/>
      <c r="J178" s="1"/>
      <c r="K178" s="25"/>
      <c r="L178" s="1"/>
    </row>
    <row r="246" spans="1:7" ht="12.75">
      <c r="A246" s="11"/>
      <c r="B246" s="12"/>
      <c r="C246" s="12"/>
      <c r="D246" s="12"/>
      <c r="E246" s="12"/>
      <c r="F246" s="12"/>
      <c r="G246" s="13"/>
    </row>
    <row r="247" spans="1:7" ht="12.75">
      <c r="A247" s="14"/>
      <c r="B247" s="15"/>
      <c r="C247" s="15"/>
      <c r="D247" s="15"/>
      <c r="E247" s="15"/>
      <c r="F247" s="15"/>
      <c r="G247" s="16"/>
    </row>
    <row r="248" spans="1:7" ht="12.75">
      <c r="A248" s="14"/>
      <c r="B248" s="15"/>
      <c r="C248" s="15"/>
      <c r="D248" s="15"/>
      <c r="E248" s="15"/>
      <c r="F248" s="15"/>
      <c r="G248" s="16"/>
    </row>
    <row r="249" spans="1:7" ht="12.75">
      <c r="A249" s="14"/>
      <c r="B249" s="15"/>
      <c r="C249" s="15"/>
      <c r="D249" s="15"/>
      <c r="E249" s="15"/>
      <c r="F249" s="15"/>
      <c r="G249" s="16"/>
    </row>
    <row r="250" spans="1:7" ht="12.75">
      <c r="A250" s="14"/>
      <c r="B250" s="15"/>
      <c r="C250" s="15"/>
      <c r="D250" s="15"/>
      <c r="E250" s="15"/>
      <c r="F250" s="15"/>
      <c r="G250" s="16"/>
    </row>
    <row r="251" spans="1:7" ht="12.75">
      <c r="A251" s="14"/>
      <c r="B251" s="15"/>
      <c r="C251" s="15"/>
      <c r="D251" s="15"/>
      <c r="E251" s="15"/>
      <c r="F251" s="15"/>
      <c r="G251" s="16"/>
    </row>
    <row r="252" spans="1:7" ht="12.75">
      <c r="A252" s="14"/>
      <c r="B252" s="15"/>
      <c r="C252" s="15"/>
      <c r="D252" s="15"/>
      <c r="E252" s="15"/>
      <c r="F252" s="15"/>
      <c r="G252" s="16"/>
    </row>
    <row r="253" spans="1:7" ht="12.75">
      <c r="A253" s="14"/>
      <c r="B253" s="15"/>
      <c r="C253" s="15"/>
      <c r="D253" s="15"/>
      <c r="E253" s="15"/>
      <c r="F253" s="15"/>
      <c r="G253" s="16"/>
    </row>
    <row r="254" spans="1:7" ht="12.75">
      <c r="A254" s="14"/>
      <c r="B254" s="15"/>
      <c r="C254" s="15"/>
      <c r="D254" s="15"/>
      <c r="E254" s="15"/>
      <c r="F254" s="15"/>
      <c r="G254" s="16"/>
    </row>
    <row r="255" spans="1:7" ht="12.75">
      <c r="A255" s="14"/>
      <c r="B255" s="15"/>
      <c r="C255" s="15"/>
      <c r="D255" s="15"/>
      <c r="E255" s="15"/>
      <c r="F255" s="15"/>
      <c r="G255" s="16"/>
    </row>
    <row r="256" spans="1:7" ht="12.75">
      <c r="A256" s="14"/>
      <c r="B256" s="22"/>
      <c r="C256" s="22"/>
      <c r="D256" s="15"/>
      <c r="E256" s="15"/>
      <c r="F256" s="15"/>
      <c r="G256" s="16"/>
    </row>
    <row r="257" spans="1:7" ht="12.75">
      <c r="A257" s="14"/>
      <c r="B257" s="15"/>
      <c r="C257" s="15"/>
      <c r="D257" s="15"/>
      <c r="E257" s="15"/>
      <c r="F257" s="15"/>
      <c r="G257" s="16"/>
    </row>
    <row r="258" spans="1:7" ht="12.75">
      <c r="A258" s="14"/>
      <c r="B258" s="15"/>
      <c r="C258" s="15"/>
      <c r="D258" s="15"/>
      <c r="E258" s="15"/>
      <c r="F258" s="15"/>
      <c r="G258" s="16"/>
    </row>
    <row r="259" spans="1:7" ht="12.75">
      <c r="A259" s="14"/>
      <c r="B259" s="15"/>
      <c r="C259" s="15"/>
      <c r="D259" s="15"/>
      <c r="E259" s="15"/>
      <c r="F259" s="15"/>
      <c r="G259" s="16"/>
    </row>
    <row r="260" ht="12.75">
      <c r="G260" s="16"/>
    </row>
    <row r="261" spans="1:7" ht="12.75">
      <c r="A261" s="14"/>
      <c r="B261" s="15"/>
      <c r="C261" s="15"/>
      <c r="D261" s="15"/>
      <c r="E261" s="15"/>
      <c r="F261" s="15"/>
      <c r="G261" s="16"/>
    </row>
    <row r="262" spans="1:7" ht="12.75">
      <c r="A262" s="14"/>
      <c r="B262" s="15"/>
      <c r="C262" s="15"/>
      <c r="D262" s="15"/>
      <c r="E262" s="15"/>
      <c r="F262" s="15"/>
      <c r="G262" s="16"/>
    </row>
    <row r="263" spans="1:7" ht="12.75">
      <c r="A263" s="14"/>
      <c r="B263" s="15"/>
      <c r="C263" s="15"/>
      <c r="D263" s="15"/>
      <c r="E263" s="15"/>
      <c r="F263" s="15"/>
      <c r="G263" s="16"/>
    </row>
    <row r="264" spans="1:7" ht="12.75">
      <c r="A264" s="14"/>
      <c r="B264" s="15"/>
      <c r="C264" s="15"/>
      <c r="D264" s="15"/>
      <c r="E264" s="15"/>
      <c r="F264" s="15"/>
      <c r="G264" s="16"/>
    </row>
    <row r="265" spans="1:7" ht="12.75">
      <c r="A265" s="14"/>
      <c r="B265" s="15"/>
      <c r="C265" s="15"/>
      <c r="D265" s="15"/>
      <c r="E265" s="15"/>
      <c r="F265" s="15"/>
      <c r="G265" s="16"/>
    </row>
    <row r="266" spans="1:7" ht="12.75">
      <c r="A266" s="14"/>
      <c r="B266" s="15"/>
      <c r="C266" s="15"/>
      <c r="D266" s="15"/>
      <c r="E266" s="15"/>
      <c r="F266" s="15"/>
      <c r="G266" s="16"/>
    </row>
    <row r="267" spans="1:7" ht="12.75">
      <c r="A267" s="14"/>
      <c r="B267" s="15"/>
      <c r="C267" s="15"/>
      <c r="D267" s="15"/>
      <c r="E267" s="15"/>
      <c r="F267" s="15"/>
      <c r="G267" s="16"/>
    </row>
    <row r="268" spans="1:7" ht="12.75">
      <c r="A268" s="14"/>
      <c r="B268" s="15"/>
      <c r="C268" s="15"/>
      <c r="D268" s="15"/>
      <c r="E268" s="15"/>
      <c r="F268" s="15"/>
      <c r="G268" s="16"/>
    </row>
    <row r="269" spans="1:7" ht="12.75">
      <c r="A269" s="14"/>
      <c r="B269" s="15"/>
      <c r="C269" s="15"/>
      <c r="D269" s="15"/>
      <c r="E269" s="15"/>
      <c r="F269" s="15"/>
      <c r="G269" s="16"/>
    </row>
    <row r="270" spans="1:7" ht="12.75">
      <c r="A270" s="14"/>
      <c r="B270" s="15"/>
      <c r="C270" s="15"/>
      <c r="D270" s="15"/>
      <c r="E270" s="15"/>
      <c r="F270" s="15"/>
      <c r="G270" s="16"/>
    </row>
    <row r="271" spans="1:7" ht="12.75">
      <c r="A271" s="17"/>
      <c r="B271" s="18"/>
      <c r="C271" s="18"/>
      <c r="D271" s="18"/>
      <c r="E271" s="18"/>
      <c r="F271" s="18"/>
      <c r="G271" s="19"/>
    </row>
    <row r="312" spans="15:18" ht="12.75">
      <c r="O312" s="1"/>
      <c r="P312" s="1"/>
      <c r="Q312" s="1"/>
      <c r="R312" s="1"/>
    </row>
    <row r="484" spans="15:18" ht="12.75">
      <c r="O484" s="1"/>
      <c r="P484" s="1"/>
      <c r="Q484" s="1"/>
      <c r="R484" s="1"/>
    </row>
    <row r="496" ht="12.75">
      <c r="P496" s="1"/>
    </row>
    <row r="498" ht="12.75">
      <c r="O498" s="1"/>
    </row>
    <row r="500" ht="12.75">
      <c r="P500" s="1"/>
    </row>
    <row r="501" ht="12.75">
      <c r="P501" s="1"/>
    </row>
    <row r="502" ht="12.75">
      <c r="O502" s="1"/>
    </row>
    <row r="505" ht="12.75">
      <c r="O505" s="1"/>
    </row>
    <row r="510" ht="12.75">
      <c r="P510" s="1"/>
    </row>
    <row r="513" ht="12.75">
      <c r="Q513" s="1"/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61:S513"/>
  <sheetViews>
    <sheetView workbookViewId="0" topLeftCell="A29">
      <selection activeCell="A29" sqref="A1:IV16384"/>
    </sheetView>
  </sheetViews>
  <sheetFormatPr defaultColWidth="9.140625" defaultRowHeight="12.75"/>
  <cols>
    <col min="1" max="1" width="13.421875" style="0" customWidth="1"/>
    <col min="16" max="16" width="10.28125" style="0" customWidth="1"/>
    <col min="17" max="17" width="8.421875" style="0" customWidth="1"/>
    <col min="18" max="18" width="7.7109375" style="0" customWidth="1"/>
    <col min="19" max="19" width="10.140625" style="0" customWidth="1"/>
  </cols>
  <sheetData>
    <row r="161" spans="18:19" ht="12.75">
      <c r="R161" s="11"/>
      <c r="S161" s="12"/>
    </row>
    <row r="162" spans="18:19" ht="12.75">
      <c r="R162" s="14"/>
      <c r="S162" s="15"/>
    </row>
    <row r="163" spans="18:19" ht="12.75">
      <c r="R163" s="14"/>
      <c r="S163" s="15"/>
    </row>
    <row r="164" spans="18:19" ht="12.75">
      <c r="R164" s="14"/>
      <c r="S164" s="15"/>
    </row>
    <row r="165" spans="18:19" ht="12.75">
      <c r="R165" s="14"/>
      <c r="S165" s="15"/>
    </row>
    <row r="166" spans="18:19" ht="12.75">
      <c r="R166" s="17"/>
      <c r="S166" s="18"/>
    </row>
    <row r="168" spans="14:15" ht="12.75">
      <c r="N168" s="4"/>
      <c r="O168" s="4"/>
    </row>
    <row r="170" spans="14:16" ht="12.75">
      <c r="N170" s="1"/>
      <c r="O170" s="1"/>
      <c r="P170" s="1"/>
    </row>
    <row r="171" spans="14:16" ht="12.75">
      <c r="N171" s="1"/>
      <c r="O171" s="1"/>
      <c r="P171" s="1"/>
    </row>
    <row r="172" spans="14:16" ht="12.75">
      <c r="N172" s="1"/>
      <c r="O172" s="1"/>
      <c r="P172" s="1"/>
    </row>
    <row r="173" spans="14:18" ht="12.75">
      <c r="N173" s="1"/>
      <c r="O173" s="1"/>
      <c r="P173" s="1"/>
      <c r="R173" s="4"/>
    </row>
    <row r="174" spans="14:16" ht="12.75">
      <c r="N174" s="1"/>
      <c r="O174" s="1"/>
      <c r="P174" s="1"/>
    </row>
    <row r="246" spans="1:7" ht="12.75">
      <c r="A246" s="11"/>
      <c r="B246" s="12"/>
      <c r="C246" s="12"/>
      <c r="D246" s="12"/>
      <c r="E246" s="12"/>
      <c r="F246" s="12"/>
      <c r="G246" s="13"/>
    </row>
    <row r="247" spans="1:7" ht="12.75">
      <c r="A247" s="14"/>
      <c r="B247" s="15"/>
      <c r="C247" s="15"/>
      <c r="D247" s="15"/>
      <c r="E247" s="15"/>
      <c r="F247" s="15"/>
      <c r="G247" s="16"/>
    </row>
    <row r="248" spans="1:7" ht="12.75">
      <c r="A248" s="14"/>
      <c r="B248" s="15"/>
      <c r="C248" s="15"/>
      <c r="D248" s="15"/>
      <c r="E248" s="15"/>
      <c r="F248" s="15"/>
      <c r="G248" s="16"/>
    </row>
    <row r="249" spans="1:7" ht="12.75">
      <c r="A249" s="14"/>
      <c r="B249" s="15"/>
      <c r="C249" s="15"/>
      <c r="D249" s="15"/>
      <c r="E249" s="15"/>
      <c r="F249" s="15"/>
      <c r="G249" s="16"/>
    </row>
    <row r="250" spans="1:7" ht="12.75">
      <c r="A250" s="14"/>
      <c r="B250" s="15"/>
      <c r="C250" s="15"/>
      <c r="D250" s="15"/>
      <c r="E250" s="15"/>
      <c r="F250" s="15"/>
      <c r="G250" s="16"/>
    </row>
    <row r="251" spans="1:7" ht="12.75">
      <c r="A251" s="14"/>
      <c r="B251" s="15"/>
      <c r="C251" s="15"/>
      <c r="D251" s="15"/>
      <c r="E251" s="15"/>
      <c r="F251" s="15"/>
      <c r="G251" s="16"/>
    </row>
    <row r="252" spans="1:7" ht="12.75">
      <c r="A252" s="14"/>
      <c r="B252" s="15"/>
      <c r="C252" s="15"/>
      <c r="D252" s="15"/>
      <c r="E252" s="15"/>
      <c r="F252" s="15"/>
      <c r="G252" s="16"/>
    </row>
    <row r="253" spans="1:7" ht="12.75">
      <c r="A253" s="14"/>
      <c r="B253" s="15"/>
      <c r="C253" s="15"/>
      <c r="D253" s="15"/>
      <c r="E253" s="15"/>
      <c r="F253" s="15"/>
      <c r="G253" s="16"/>
    </row>
    <row r="254" spans="1:7" ht="12.75">
      <c r="A254" s="14"/>
      <c r="B254" s="15"/>
      <c r="C254" s="15"/>
      <c r="D254" s="15"/>
      <c r="E254" s="15"/>
      <c r="F254" s="15"/>
      <c r="G254" s="16"/>
    </row>
    <row r="255" spans="1:7" ht="12.75">
      <c r="A255" s="14"/>
      <c r="B255" s="15"/>
      <c r="C255" s="15"/>
      <c r="D255" s="15"/>
      <c r="E255" s="15"/>
      <c r="F255" s="15"/>
      <c r="G255" s="16"/>
    </row>
    <row r="256" spans="1:7" ht="12.75">
      <c r="A256" s="14"/>
      <c r="B256" s="22"/>
      <c r="C256" s="22"/>
      <c r="D256" s="15"/>
      <c r="E256" s="15"/>
      <c r="F256" s="15"/>
      <c r="G256" s="16"/>
    </row>
    <row r="257" spans="1:7" ht="12.75">
      <c r="A257" s="14"/>
      <c r="B257" s="15"/>
      <c r="C257" s="15"/>
      <c r="D257" s="15"/>
      <c r="E257" s="15"/>
      <c r="F257" s="15"/>
      <c r="G257" s="16"/>
    </row>
    <row r="258" spans="1:7" ht="12.75">
      <c r="A258" s="14"/>
      <c r="B258" s="15"/>
      <c r="C258" s="15"/>
      <c r="D258" s="15"/>
      <c r="E258" s="15"/>
      <c r="F258" s="15"/>
      <c r="G258" s="16"/>
    </row>
    <row r="259" spans="1:7" ht="12.75">
      <c r="A259" s="14"/>
      <c r="B259" s="15"/>
      <c r="C259" s="15"/>
      <c r="D259" s="15"/>
      <c r="E259" s="15"/>
      <c r="F259" s="15"/>
      <c r="G259" s="16"/>
    </row>
    <row r="260" ht="12.75">
      <c r="G260" s="16"/>
    </row>
    <row r="261" spans="1:7" ht="12.75">
      <c r="A261" s="14"/>
      <c r="B261" s="15"/>
      <c r="C261" s="15"/>
      <c r="D261" s="15"/>
      <c r="E261" s="15"/>
      <c r="F261" s="15"/>
      <c r="G261" s="16"/>
    </row>
    <row r="262" spans="1:7" ht="12.75">
      <c r="A262" s="14"/>
      <c r="B262" s="15"/>
      <c r="C262" s="15"/>
      <c r="D262" s="15"/>
      <c r="E262" s="15"/>
      <c r="F262" s="15"/>
      <c r="G262" s="16"/>
    </row>
    <row r="263" spans="1:7" ht="12.75">
      <c r="A263" s="14"/>
      <c r="B263" s="15"/>
      <c r="C263" s="15"/>
      <c r="D263" s="15"/>
      <c r="E263" s="15"/>
      <c r="F263" s="15"/>
      <c r="G263" s="16"/>
    </row>
    <row r="264" spans="1:7" ht="12.75">
      <c r="A264" s="14"/>
      <c r="B264" s="15"/>
      <c r="C264" s="15"/>
      <c r="D264" s="15"/>
      <c r="E264" s="15"/>
      <c r="F264" s="15"/>
      <c r="G264" s="16"/>
    </row>
    <row r="265" spans="1:7" ht="12.75">
      <c r="A265" s="14"/>
      <c r="B265" s="15"/>
      <c r="C265" s="15"/>
      <c r="D265" s="15"/>
      <c r="E265" s="15"/>
      <c r="F265" s="15"/>
      <c r="G265" s="16"/>
    </row>
    <row r="266" spans="1:7" ht="12.75">
      <c r="A266" s="14"/>
      <c r="B266" s="15"/>
      <c r="C266" s="15"/>
      <c r="D266" s="15"/>
      <c r="E266" s="15"/>
      <c r="F266" s="15"/>
      <c r="G266" s="16"/>
    </row>
    <row r="267" spans="1:7" ht="12.75">
      <c r="A267" s="14"/>
      <c r="B267" s="15"/>
      <c r="C267" s="15"/>
      <c r="D267" s="15"/>
      <c r="E267" s="15"/>
      <c r="F267" s="15"/>
      <c r="G267" s="16"/>
    </row>
    <row r="268" spans="1:7" ht="12.75">
      <c r="A268" s="14"/>
      <c r="B268" s="15"/>
      <c r="C268" s="15"/>
      <c r="D268" s="15"/>
      <c r="E268" s="15"/>
      <c r="F268" s="15"/>
      <c r="G268" s="16"/>
    </row>
    <row r="269" spans="1:7" ht="12.75">
      <c r="A269" s="14"/>
      <c r="B269" s="15"/>
      <c r="C269" s="15"/>
      <c r="D269" s="15"/>
      <c r="E269" s="15"/>
      <c r="F269" s="15"/>
      <c r="G269" s="16"/>
    </row>
    <row r="270" spans="1:7" ht="12.75">
      <c r="A270" s="14"/>
      <c r="B270" s="15"/>
      <c r="C270" s="15"/>
      <c r="D270" s="15"/>
      <c r="E270" s="15"/>
      <c r="F270" s="15"/>
      <c r="G270" s="16"/>
    </row>
    <row r="271" spans="1:7" ht="12.75">
      <c r="A271" s="17"/>
      <c r="B271" s="18"/>
      <c r="C271" s="18"/>
      <c r="D271" s="18"/>
      <c r="E271" s="18"/>
      <c r="F271" s="18"/>
      <c r="G271" s="19"/>
    </row>
    <row r="312" spans="14:19" ht="12.75">
      <c r="N312" s="1"/>
      <c r="O312" s="1"/>
      <c r="P312" s="1"/>
      <c r="Q312" s="1"/>
      <c r="R312" s="1"/>
      <c r="S312" s="1"/>
    </row>
    <row r="484" spans="14:19" ht="12.75">
      <c r="N484" s="1"/>
      <c r="O484" s="1"/>
      <c r="P484" s="1"/>
      <c r="Q484" s="1"/>
      <c r="R484" s="1"/>
      <c r="S484" s="1"/>
    </row>
    <row r="496" ht="12.75">
      <c r="Q496" s="1"/>
    </row>
    <row r="498" ht="12.75">
      <c r="P498" s="1"/>
    </row>
    <row r="500" ht="12.75">
      <c r="Q500" s="1"/>
    </row>
    <row r="501" ht="12.75">
      <c r="Q501" s="1"/>
    </row>
    <row r="502" ht="12.75">
      <c r="P502" s="1"/>
    </row>
    <row r="505" ht="12.75">
      <c r="P505" s="1"/>
    </row>
    <row r="510" ht="12.75">
      <c r="Q510" s="1"/>
    </row>
    <row r="513" ht="12.75">
      <c r="R513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id073461</dc:creator>
  <cp:keywords/>
  <dc:description/>
  <cp:lastModifiedBy>BGC PC@Home Project</cp:lastModifiedBy>
  <cp:lastPrinted>2004-12-14T21:25:09Z</cp:lastPrinted>
  <dcterms:created xsi:type="dcterms:W3CDTF">2003-02-06T11:40:03Z</dcterms:created>
  <dcterms:modified xsi:type="dcterms:W3CDTF">2005-02-22T22:52:25Z</dcterms:modified>
  <cp:category/>
  <cp:version/>
  <cp:contentType/>
  <cp:contentStatus/>
</cp:coreProperties>
</file>