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Tableau  7" sheetId="1" r:id="rId1"/>
    <sheet name="Analyse" sheetId="2" r:id="rId2"/>
  </sheets>
  <definedNames>
    <definedName name="_xlnm.Print_Area" localSheetId="1">'Analyse'!$B$2:$CU$280</definedName>
    <definedName name="_xlnm.Print_Area" localSheetId="0">'Tableau  7'!$B$2:$AQ$44</definedName>
  </definedNames>
  <calcPr fullCalcOnLoad="1"/>
</workbook>
</file>

<file path=xl/sharedStrings.xml><?xml version="1.0" encoding="utf-8"?>
<sst xmlns="http://schemas.openxmlformats.org/spreadsheetml/2006/main" count="227" uniqueCount="51">
  <si>
    <t>Col 1 = 0</t>
  </si>
  <si>
    <t>Col 1 = 1</t>
  </si>
  <si>
    <t>Col 1 = 2</t>
  </si>
  <si>
    <t>Col 1 = 3</t>
  </si>
  <si>
    <t>Col 2 = 0</t>
  </si>
  <si>
    <t>Col 2 = 3</t>
  </si>
  <si>
    <t>Col 2 = 2</t>
  </si>
  <si>
    <t>Col 2 = 1</t>
  </si>
  <si>
    <t>Col 4 = 0</t>
  </si>
  <si>
    <t>Col 4 = 1</t>
  </si>
  <si>
    <t>Col 4 = 2</t>
  </si>
  <si>
    <t>Col 4 = 3</t>
  </si>
  <si>
    <t>Col 3 = 0</t>
  </si>
  <si>
    <t>Col 3 = 2</t>
  </si>
  <si>
    <t>Col 3 = 1</t>
  </si>
  <si>
    <t>Col 3 = 3</t>
  </si>
  <si>
    <t>Valeur en poids/puissance en lecture DG</t>
  </si>
  <si>
    <t>Valeur en poids/position en lecture DG</t>
  </si>
  <si>
    <t>Valeur en poids/position en lecture GD</t>
  </si>
  <si>
    <t>Analyse des séquences de couleurs (hors blanc)</t>
  </si>
  <si>
    <t>Rappel Valeur en poids/puissance en lecture DG</t>
  </si>
  <si>
    <t>Lecture DG</t>
  </si>
  <si>
    <t>Lecture GD</t>
  </si>
  <si>
    <t>Puiss.en GD</t>
  </si>
  <si>
    <t>Puiss.en DG</t>
  </si>
  <si>
    <t>4 valeurs</t>
  </si>
  <si>
    <t>En comptage additif du nombre de changement :</t>
  </si>
  <si>
    <t>13 valeurs différentes</t>
  </si>
  <si>
    <t>En addition des valeurs unitaires,</t>
  </si>
  <si>
    <t>31 valeurs différentes (y compris zéro)</t>
  </si>
  <si>
    <t>(y compris zéro)</t>
  </si>
  <si>
    <t>256 valeurs différentes (0 compris)</t>
  </si>
  <si>
    <t>(dont 0)</t>
  </si>
  <si>
    <t>(le poids attribuée à la case est son N°d'ordre) :</t>
  </si>
  <si>
    <r>
      <t xml:space="preserve">Valeur = </t>
    </r>
    <r>
      <rPr>
        <sz val="10"/>
        <color indexed="8"/>
        <rFont val="Cambria"/>
        <family val="1"/>
      </rPr>
      <t>nbr d'apparitions/disparitions de couleur</t>
    </r>
  </si>
  <si>
    <t>Valeur additive</t>
  </si>
  <si>
    <t>Caractéristiques des 256 quadruplets</t>
  </si>
  <si>
    <t>En numération positionnelle (type "Alain Bruyère")</t>
  </si>
  <si>
    <t>Version du 30 oct 2012</t>
  </si>
  <si>
    <t>Table des 256 quadruplets tels qu'ordonnés dans le Tableau 7 du "Traité de l'Univers" version du 15 oct 2012</t>
  </si>
  <si>
    <t>64 valeurs différentes (0 compris)</t>
  </si>
  <si>
    <t>Puiss.en D-DG</t>
  </si>
  <si>
    <t>Puiss.en G-DG</t>
  </si>
  <si>
    <t>Puiss.en G-GD</t>
  </si>
  <si>
    <t>Puiss.en D-GF</t>
  </si>
  <si>
    <t>Valeur en poids/puissance en lecture D-DG</t>
  </si>
  <si>
    <t>Valeur en poids/puissance en lecture D-GD</t>
  </si>
  <si>
    <t>Valeur en poids/puissance en lecture G-DG</t>
  </si>
  <si>
    <t>Valeur en poids/puissance en lecture G-GD</t>
  </si>
  <si>
    <t>En numération cardinal de base 4 sur un triplet</t>
  </si>
  <si>
    <t>En numération cardinal de base 4 sur le quadruplet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</si>
</sst>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8"/>
      <name val="Cambria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8"/>
      <color indexed="8"/>
      <name val="Cambria"/>
      <family val="1"/>
    </font>
    <font>
      <b/>
      <sz val="8"/>
      <color indexed="30"/>
      <name val="Cambria"/>
      <family val="1"/>
    </font>
    <font>
      <sz val="18"/>
      <color indexed="8"/>
      <name val="Calibri"/>
      <family val="2"/>
    </font>
    <font>
      <b/>
      <sz val="8"/>
      <name val="Cambria"/>
      <family val="1"/>
    </font>
    <font>
      <sz val="16"/>
      <color indexed="8"/>
      <name val="Calibri"/>
      <family val="2"/>
    </font>
    <font>
      <sz val="9"/>
      <color indexed="6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8"/>
      <color theme="1"/>
      <name val="Cambria"/>
      <family val="1"/>
    </font>
    <font>
      <b/>
      <sz val="8"/>
      <color rgb="FF0070C0"/>
      <name val="Cambria"/>
      <family val="1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9"/>
      <color rgb="FFC00000"/>
      <name val="Calibri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Alignment="1">
      <alignment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56" fillId="36" borderId="0" xfId="0" applyFont="1" applyFill="1" applyAlignment="1">
      <alignment/>
    </xf>
    <xf numFmtId="0" fontId="25" fillId="35" borderId="0" xfId="0" applyFont="1" applyFill="1" applyAlignment="1">
      <alignment horizontal="center" vertical="center"/>
    </xf>
    <xf numFmtId="0" fontId="26" fillId="35" borderId="0" xfId="0" applyFont="1" applyFill="1" applyAlignment="1">
      <alignment horizontal="center" vertical="center" textRotation="90"/>
    </xf>
    <xf numFmtId="0" fontId="25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6" fillId="33" borderId="0" xfId="0" applyFont="1" applyFill="1" applyAlignment="1">
      <alignment horizontal="center" vertical="center" textRotation="90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 vertical="center"/>
    </xf>
    <xf numFmtId="0" fontId="0" fillId="40" borderId="0" xfId="0" applyFill="1" applyAlignment="1">
      <alignment/>
    </xf>
    <xf numFmtId="0" fontId="0" fillId="40" borderId="0" xfId="0" applyFill="1" applyAlignment="1">
      <alignment horizontal="center" vertical="center"/>
    </xf>
    <xf numFmtId="0" fontId="58" fillId="0" borderId="0" xfId="0" applyFont="1" applyAlignment="1">
      <alignment/>
    </xf>
    <xf numFmtId="0" fontId="59" fillId="34" borderId="0" xfId="0" applyFont="1" applyFill="1" applyAlignment="1">
      <alignment horizontal="center" textRotation="90"/>
    </xf>
    <xf numFmtId="0" fontId="59" fillId="33" borderId="0" xfId="0" applyFont="1" applyFill="1" applyAlignment="1">
      <alignment horizontal="center" textRotation="90"/>
    </xf>
    <xf numFmtId="0" fontId="59" fillId="36" borderId="0" xfId="0" applyFont="1" applyFill="1" applyAlignment="1">
      <alignment horizontal="center" vertical="center" textRotation="90"/>
    </xf>
    <xf numFmtId="0" fontId="2" fillId="33" borderId="0" xfId="0" applyFont="1" applyFill="1" applyAlignment="1">
      <alignment horizontal="center" textRotation="90"/>
    </xf>
    <xf numFmtId="0" fontId="58" fillId="37" borderId="0" xfId="0" applyFont="1" applyFill="1" applyAlignment="1">
      <alignment horizontal="center" textRotation="90"/>
    </xf>
    <xf numFmtId="0" fontId="58" fillId="38" borderId="0" xfId="0" applyFont="1" applyFill="1" applyAlignment="1">
      <alignment horizontal="center" textRotation="90"/>
    </xf>
    <xf numFmtId="0" fontId="58" fillId="39" borderId="0" xfId="0" applyFont="1" applyFill="1" applyAlignment="1">
      <alignment horizontal="center" textRotation="90"/>
    </xf>
    <xf numFmtId="0" fontId="58" fillId="40" borderId="0" xfId="0" applyFont="1" applyFill="1" applyAlignment="1">
      <alignment horizontal="center" textRotation="90"/>
    </xf>
    <xf numFmtId="0" fontId="60" fillId="0" borderId="0" xfId="0" applyFont="1" applyAlignment="1">
      <alignment/>
    </xf>
    <xf numFmtId="0" fontId="61" fillId="34" borderId="0" xfId="0" applyFont="1" applyFill="1" applyAlignment="1">
      <alignment horizontal="center" textRotation="90"/>
    </xf>
    <xf numFmtId="0" fontId="61" fillId="33" borderId="0" xfId="0" applyFont="1" applyFill="1" applyAlignment="1">
      <alignment horizontal="center" textRotation="90"/>
    </xf>
    <xf numFmtId="0" fontId="30" fillId="35" borderId="0" xfId="0" applyFont="1" applyFill="1" applyAlignment="1">
      <alignment horizontal="center" textRotation="90"/>
    </xf>
    <xf numFmtId="0" fontId="30" fillId="33" borderId="0" xfId="0" applyFont="1" applyFill="1" applyAlignment="1">
      <alignment horizontal="center" textRotation="90"/>
    </xf>
    <xf numFmtId="0" fontId="60" fillId="38" borderId="0" xfId="0" applyFont="1" applyFill="1" applyAlignment="1">
      <alignment horizontal="center" textRotation="90"/>
    </xf>
    <xf numFmtId="0" fontId="60" fillId="39" borderId="0" xfId="0" applyFont="1" applyFill="1" applyAlignment="1">
      <alignment horizontal="center" textRotation="90"/>
    </xf>
    <xf numFmtId="0" fontId="60" fillId="40" borderId="0" xfId="0" applyFont="1" applyFill="1" applyAlignment="1">
      <alignment horizontal="center" textRotation="90"/>
    </xf>
    <xf numFmtId="0" fontId="58" fillId="33" borderId="0" xfId="0" applyFont="1" applyFill="1" applyAlignment="1">
      <alignment horizontal="center" textRotation="90"/>
    </xf>
    <xf numFmtId="0" fontId="4" fillId="35" borderId="0" xfId="0" applyFont="1" applyFill="1" applyAlignment="1">
      <alignment horizontal="center" textRotation="90"/>
    </xf>
    <xf numFmtId="0" fontId="62" fillId="36" borderId="0" xfId="0" applyFont="1" applyFill="1" applyAlignment="1">
      <alignment horizontal="center" textRotation="90"/>
    </xf>
    <xf numFmtId="0" fontId="0" fillId="0" borderId="10" xfId="0" applyBorder="1" applyAlignment="1">
      <alignment horizontal="center" vertical="center"/>
    </xf>
    <xf numFmtId="0" fontId="61" fillId="36" borderId="0" xfId="0" applyFont="1" applyFill="1" applyAlignment="1">
      <alignment horizontal="center" textRotation="90"/>
    </xf>
    <xf numFmtId="0" fontId="61" fillId="2" borderId="0" xfId="0" applyFont="1" applyFill="1" applyAlignment="1">
      <alignment horizontal="center" textRotation="90"/>
    </xf>
    <xf numFmtId="0" fontId="59" fillId="2" borderId="0" xfId="0" applyFont="1" applyFill="1" applyAlignment="1">
      <alignment horizontal="center" vertical="center" textRotation="90"/>
    </xf>
    <xf numFmtId="0" fontId="0" fillId="2" borderId="0" xfId="0" applyFill="1" applyAlignment="1">
      <alignment horizontal="center" vertical="center"/>
    </xf>
    <xf numFmtId="0" fontId="56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63" fillId="33" borderId="0" xfId="0" applyFont="1" applyFill="1" applyAlignment="1">
      <alignment horizontal="center" textRotation="90"/>
    </xf>
    <xf numFmtId="0" fontId="4" fillId="33" borderId="0" xfId="0" applyFont="1" applyFill="1" applyAlignment="1">
      <alignment horizontal="center" textRotation="90"/>
    </xf>
    <xf numFmtId="0" fontId="64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6" fillId="2" borderId="0" xfId="0" applyFont="1" applyFill="1" applyAlignment="1">
      <alignment horizontal="center" textRotation="90"/>
    </xf>
    <xf numFmtId="0" fontId="4" fillId="2" borderId="0" xfId="0" applyFont="1" applyFill="1" applyAlignment="1">
      <alignment horizontal="center" vertical="top" textRotation="90"/>
    </xf>
    <xf numFmtId="0" fontId="4" fillId="36" borderId="0" xfId="0" applyFont="1" applyFill="1" applyAlignment="1">
      <alignment horizontal="center" vertical="top" textRotation="90"/>
    </xf>
    <xf numFmtId="0" fontId="58" fillId="36" borderId="0" xfId="0" applyFont="1" applyFill="1" applyAlignment="1">
      <alignment horizontal="center" vertical="top" textRotation="90"/>
    </xf>
    <xf numFmtId="0" fontId="34" fillId="35" borderId="0" xfId="0" applyFont="1" applyFill="1" applyAlignment="1">
      <alignment horizontal="center" vertical="top" textRotation="90"/>
    </xf>
    <xf numFmtId="0" fontId="56" fillId="35" borderId="0" xfId="0" applyFont="1" applyFill="1" applyAlignment="1">
      <alignment horizontal="center" textRotation="90"/>
    </xf>
    <xf numFmtId="0" fontId="0" fillId="2" borderId="18" xfId="0" applyFill="1" applyBorder="1" applyAlignment="1">
      <alignment horizontal="center"/>
    </xf>
    <xf numFmtId="0" fontId="0" fillId="36" borderId="18" xfId="0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horizontal="center" vertic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/>
    </xf>
    <xf numFmtId="0" fontId="25" fillId="35" borderId="16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17" xfId="0" applyFont="1" applyFill="1" applyBorder="1" applyAlignment="1">
      <alignment horizontal="center"/>
    </xf>
    <xf numFmtId="0" fontId="3" fillId="37" borderId="0" xfId="0" applyFont="1" applyFill="1" applyAlignment="1">
      <alignment horizontal="center" textRotation="90"/>
    </xf>
    <xf numFmtId="0" fontId="0" fillId="37" borderId="11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8" borderId="18" xfId="0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0" fillId="35" borderId="18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65" fillId="33" borderId="0" xfId="0" applyFont="1" applyFill="1" applyAlignment="1">
      <alignment/>
    </xf>
    <xf numFmtId="0" fontId="56" fillId="12" borderId="0" xfId="0" applyFont="1" applyFill="1" applyAlignment="1">
      <alignment horizontal="center" textRotation="90"/>
    </xf>
    <xf numFmtId="0" fontId="0" fillId="34" borderId="0" xfId="0" applyFill="1" applyAlignment="1">
      <alignment horizontal="left" vertical="center"/>
    </xf>
    <xf numFmtId="0" fontId="0" fillId="36" borderId="0" xfId="0" applyFill="1" applyAlignment="1">
      <alignment/>
    </xf>
    <xf numFmtId="0" fontId="0" fillId="2" borderId="0" xfId="0" applyFill="1" applyAlignment="1">
      <alignment/>
    </xf>
    <xf numFmtId="0" fontId="0" fillId="36" borderId="0" xfId="0" applyFill="1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35" borderId="0" xfId="0" applyFill="1" applyAlignment="1">
      <alignment/>
    </xf>
    <xf numFmtId="0" fontId="66" fillId="33" borderId="0" xfId="0" applyFont="1" applyFill="1" applyAlignment="1">
      <alignment/>
    </xf>
    <xf numFmtId="0" fontId="39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right" textRotation="90"/>
    </xf>
    <xf numFmtId="0" fontId="67" fillId="33" borderId="0" xfId="0" applyFont="1" applyFill="1" applyAlignment="1">
      <alignment/>
    </xf>
    <xf numFmtId="0" fontId="67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right" textRotation="90"/>
    </xf>
    <xf numFmtId="0" fontId="67" fillId="33" borderId="20" xfId="0" applyFont="1" applyFill="1" applyBorder="1" applyAlignment="1">
      <alignment horizontal="center" vertical="center"/>
    </xf>
    <xf numFmtId="0" fontId="67" fillId="33" borderId="20" xfId="0" applyFont="1" applyFill="1" applyBorder="1" applyAlignment="1">
      <alignment horizontal="right" textRotation="90"/>
    </xf>
    <xf numFmtId="0" fontId="0" fillId="0" borderId="21" xfId="0" applyBorder="1" applyAlignment="1">
      <alignment/>
    </xf>
    <xf numFmtId="0" fontId="0" fillId="33" borderId="0" xfId="0" applyFill="1" applyBorder="1" applyAlignment="1">
      <alignment horizontal="center"/>
    </xf>
    <xf numFmtId="0" fontId="61" fillId="42" borderId="0" xfId="0" applyFont="1" applyFill="1" applyAlignment="1">
      <alignment horizontal="center" textRotation="90"/>
    </xf>
    <xf numFmtId="0" fontId="59" fillId="42" borderId="0" xfId="0" applyFont="1" applyFill="1" applyAlignment="1">
      <alignment horizontal="center" textRotation="90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0" fillId="42" borderId="11" xfId="0" applyFill="1" applyBorder="1" applyAlignment="1">
      <alignment horizontal="center"/>
    </xf>
    <xf numFmtId="0" fontId="0" fillId="34" borderId="0" xfId="0" applyFill="1" applyAlignment="1">
      <alignment horizontal="left" vertical="top"/>
    </xf>
    <xf numFmtId="0" fontId="0" fillId="42" borderId="0" xfId="0" applyFill="1" applyAlignment="1">
      <alignment horizontal="left" vertical="top"/>
    </xf>
    <xf numFmtId="0" fontId="0" fillId="42" borderId="0" xfId="0" applyFill="1" applyAlignment="1">
      <alignment horizontal="left" vertical="center"/>
    </xf>
    <xf numFmtId="0" fontId="0" fillId="35" borderId="22" xfId="0" applyFill="1" applyBorder="1" applyAlignment="1">
      <alignment horizontal="center" vertical="center"/>
    </xf>
    <xf numFmtId="0" fontId="0" fillId="19" borderId="22" xfId="0" applyFill="1" applyBorder="1" applyAlignment="1">
      <alignment horizontal="center" vertical="center"/>
    </xf>
    <xf numFmtId="0" fontId="0" fillId="42" borderId="22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42" borderId="23" xfId="0" applyFill="1" applyBorder="1" applyAlignment="1">
      <alignment horizontal="center" vertical="center"/>
    </xf>
    <xf numFmtId="0" fontId="0" fillId="19" borderId="23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0" fontId="56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/>
    </xf>
    <xf numFmtId="0" fontId="61" fillId="37" borderId="0" xfId="0" applyFont="1" applyFill="1" applyAlignment="1">
      <alignment horizontal="center" textRotation="90"/>
    </xf>
    <xf numFmtId="0" fontId="61" fillId="38" borderId="0" xfId="0" applyFont="1" applyFill="1" applyAlignment="1">
      <alignment horizontal="center" textRotation="90"/>
    </xf>
    <xf numFmtId="0" fontId="0" fillId="38" borderId="13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0070C0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12</xdr:row>
      <xdr:rowOff>47625</xdr:rowOff>
    </xdr:from>
    <xdr:to>
      <xdr:col>11</xdr:col>
      <xdr:colOff>142875</xdr:colOff>
      <xdr:row>16</xdr:row>
      <xdr:rowOff>123825</xdr:rowOff>
    </xdr:to>
    <xdr:sp>
      <xdr:nvSpPr>
        <xdr:cNvPr id="1" name="Connecteur droit avec flèche 3"/>
        <xdr:cNvSpPr>
          <a:spLocks/>
        </xdr:cNvSpPr>
      </xdr:nvSpPr>
      <xdr:spPr>
        <a:xfrm flipH="1">
          <a:off x="2438400" y="5381625"/>
          <a:ext cx="9525" cy="70485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142875</xdr:colOff>
      <xdr:row>12</xdr:row>
      <xdr:rowOff>38100</xdr:rowOff>
    </xdr:from>
    <xdr:to>
      <xdr:col>33</xdr:col>
      <xdr:colOff>142875</xdr:colOff>
      <xdr:row>16</xdr:row>
      <xdr:rowOff>133350</xdr:rowOff>
    </xdr:to>
    <xdr:sp>
      <xdr:nvSpPr>
        <xdr:cNvPr id="2" name="Connecteur droit avec flèche 4"/>
        <xdr:cNvSpPr>
          <a:spLocks/>
        </xdr:cNvSpPr>
      </xdr:nvSpPr>
      <xdr:spPr>
        <a:xfrm>
          <a:off x="6896100" y="5372100"/>
          <a:ext cx="0" cy="72390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133350</xdr:colOff>
      <xdr:row>12</xdr:row>
      <xdr:rowOff>104775</xdr:rowOff>
    </xdr:from>
    <xdr:to>
      <xdr:col>49</xdr:col>
      <xdr:colOff>133350</xdr:colOff>
      <xdr:row>16</xdr:row>
      <xdr:rowOff>123825</xdr:rowOff>
    </xdr:to>
    <xdr:sp>
      <xdr:nvSpPr>
        <xdr:cNvPr id="3" name="Connecteur droit avec flèche 5"/>
        <xdr:cNvSpPr>
          <a:spLocks/>
        </xdr:cNvSpPr>
      </xdr:nvSpPr>
      <xdr:spPr>
        <a:xfrm>
          <a:off x="8820150" y="5438775"/>
          <a:ext cx="0" cy="64770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114300</xdr:colOff>
      <xdr:row>12</xdr:row>
      <xdr:rowOff>76200</xdr:rowOff>
    </xdr:from>
    <xdr:to>
      <xdr:col>50</xdr:col>
      <xdr:colOff>114300</xdr:colOff>
      <xdr:row>17</xdr:row>
      <xdr:rowOff>0</xdr:rowOff>
    </xdr:to>
    <xdr:sp>
      <xdr:nvSpPr>
        <xdr:cNvPr id="4" name="Connecteur droit avec flèche 6"/>
        <xdr:cNvSpPr>
          <a:spLocks/>
        </xdr:cNvSpPr>
      </xdr:nvSpPr>
      <xdr:spPr>
        <a:xfrm>
          <a:off x="9058275" y="5410200"/>
          <a:ext cx="0" cy="69532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142875</xdr:colOff>
      <xdr:row>12</xdr:row>
      <xdr:rowOff>38100</xdr:rowOff>
    </xdr:from>
    <xdr:to>
      <xdr:col>27</xdr:col>
      <xdr:colOff>142875</xdr:colOff>
      <xdr:row>16</xdr:row>
      <xdr:rowOff>133350</xdr:rowOff>
    </xdr:to>
    <xdr:sp>
      <xdr:nvSpPr>
        <xdr:cNvPr id="5" name="Connecteur droit avec flèche 7"/>
        <xdr:cNvSpPr>
          <a:spLocks/>
        </xdr:cNvSpPr>
      </xdr:nvSpPr>
      <xdr:spPr>
        <a:xfrm>
          <a:off x="6096000" y="5372100"/>
          <a:ext cx="0" cy="72390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123825</xdr:colOff>
      <xdr:row>12</xdr:row>
      <xdr:rowOff>57150</xdr:rowOff>
    </xdr:from>
    <xdr:to>
      <xdr:col>10</xdr:col>
      <xdr:colOff>142875</xdr:colOff>
      <xdr:row>17</xdr:row>
      <xdr:rowOff>0</xdr:rowOff>
    </xdr:to>
    <xdr:sp>
      <xdr:nvSpPr>
        <xdr:cNvPr id="6" name="Connecteur droit avec flèche 8"/>
        <xdr:cNvSpPr>
          <a:spLocks/>
        </xdr:cNvSpPr>
      </xdr:nvSpPr>
      <xdr:spPr>
        <a:xfrm flipH="1">
          <a:off x="2162175" y="5391150"/>
          <a:ext cx="19050" cy="71437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98</xdr:col>
      <xdr:colOff>123825</xdr:colOff>
      <xdr:row>12</xdr:row>
      <xdr:rowOff>57150</xdr:rowOff>
    </xdr:from>
    <xdr:to>
      <xdr:col>98</xdr:col>
      <xdr:colOff>142875</xdr:colOff>
      <xdr:row>17</xdr:row>
      <xdr:rowOff>0</xdr:rowOff>
    </xdr:to>
    <xdr:sp>
      <xdr:nvSpPr>
        <xdr:cNvPr id="7" name="Connecteur droit avec flèche 9"/>
        <xdr:cNvSpPr>
          <a:spLocks/>
        </xdr:cNvSpPr>
      </xdr:nvSpPr>
      <xdr:spPr>
        <a:xfrm flipH="1">
          <a:off x="16363950" y="5391150"/>
          <a:ext cx="19050" cy="71437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11</xdr:row>
      <xdr:rowOff>66675</xdr:rowOff>
    </xdr:from>
    <xdr:to>
      <xdr:col>10</xdr:col>
      <xdr:colOff>190500</xdr:colOff>
      <xdr:row>11</xdr:row>
      <xdr:rowOff>381000</xdr:rowOff>
    </xdr:to>
    <xdr:sp>
      <xdr:nvSpPr>
        <xdr:cNvPr id="8" name="Connecteur droit avec flèche 10"/>
        <xdr:cNvSpPr>
          <a:spLocks/>
        </xdr:cNvSpPr>
      </xdr:nvSpPr>
      <xdr:spPr>
        <a:xfrm>
          <a:off x="2219325" y="1924050"/>
          <a:ext cx="9525" cy="31432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47625</xdr:colOff>
      <xdr:row>11</xdr:row>
      <xdr:rowOff>9525</xdr:rowOff>
    </xdr:from>
    <xdr:to>
      <xdr:col>29</xdr:col>
      <xdr:colOff>57150</xdr:colOff>
      <xdr:row>11</xdr:row>
      <xdr:rowOff>438150</xdr:rowOff>
    </xdr:to>
    <xdr:sp>
      <xdr:nvSpPr>
        <xdr:cNvPr id="9" name="Connecteur droit avec flèche 15"/>
        <xdr:cNvSpPr>
          <a:spLocks/>
        </xdr:cNvSpPr>
      </xdr:nvSpPr>
      <xdr:spPr>
        <a:xfrm>
          <a:off x="6343650" y="1866900"/>
          <a:ext cx="9525" cy="41910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85725</xdr:rowOff>
    </xdr:from>
    <xdr:to>
      <xdr:col>35</xdr:col>
      <xdr:colOff>9525</xdr:colOff>
      <xdr:row>11</xdr:row>
      <xdr:rowOff>514350</xdr:rowOff>
    </xdr:to>
    <xdr:sp>
      <xdr:nvSpPr>
        <xdr:cNvPr id="10" name="Connecteur droit avec flèche 19"/>
        <xdr:cNvSpPr>
          <a:spLocks/>
        </xdr:cNvSpPr>
      </xdr:nvSpPr>
      <xdr:spPr>
        <a:xfrm flipH="1">
          <a:off x="7134225" y="1085850"/>
          <a:ext cx="9525" cy="128587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51</xdr:col>
      <xdr:colOff>133350</xdr:colOff>
      <xdr:row>5</xdr:row>
      <xdr:rowOff>76200</xdr:rowOff>
    </xdr:from>
    <xdr:to>
      <xdr:col>51</xdr:col>
      <xdr:colOff>133350</xdr:colOff>
      <xdr:row>11</xdr:row>
      <xdr:rowOff>571500</xdr:rowOff>
    </xdr:to>
    <xdr:sp>
      <xdr:nvSpPr>
        <xdr:cNvPr id="11" name="Connecteur droit avec flèche 22"/>
        <xdr:cNvSpPr>
          <a:spLocks/>
        </xdr:cNvSpPr>
      </xdr:nvSpPr>
      <xdr:spPr>
        <a:xfrm>
          <a:off x="9305925" y="904875"/>
          <a:ext cx="0" cy="152400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12</xdr:row>
      <xdr:rowOff>47625</xdr:rowOff>
    </xdr:from>
    <xdr:to>
      <xdr:col>15</xdr:col>
      <xdr:colOff>142875</xdr:colOff>
      <xdr:row>16</xdr:row>
      <xdr:rowOff>123825</xdr:rowOff>
    </xdr:to>
    <xdr:sp>
      <xdr:nvSpPr>
        <xdr:cNvPr id="12" name="Connecteur droit avec flèche 12"/>
        <xdr:cNvSpPr>
          <a:spLocks/>
        </xdr:cNvSpPr>
      </xdr:nvSpPr>
      <xdr:spPr>
        <a:xfrm flipH="1">
          <a:off x="3276600" y="5381625"/>
          <a:ext cx="9525" cy="70485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123825</xdr:colOff>
      <xdr:row>12</xdr:row>
      <xdr:rowOff>57150</xdr:rowOff>
    </xdr:from>
    <xdr:to>
      <xdr:col>14</xdr:col>
      <xdr:colOff>142875</xdr:colOff>
      <xdr:row>17</xdr:row>
      <xdr:rowOff>0</xdr:rowOff>
    </xdr:to>
    <xdr:sp>
      <xdr:nvSpPr>
        <xdr:cNvPr id="13" name="Connecteur droit avec flèche 13"/>
        <xdr:cNvSpPr>
          <a:spLocks/>
        </xdr:cNvSpPr>
      </xdr:nvSpPr>
      <xdr:spPr>
        <a:xfrm flipH="1">
          <a:off x="3009900" y="5391150"/>
          <a:ext cx="19050" cy="71437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12</xdr:row>
      <xdr:rowOff>47625</xdr:rowOff>
    </xdr:from>
    <xdr:to>
      <xdr:col>17</xdr:col>
      <xdr:colOff>142875</xdr:colOff>
      <xdr:row>16</xdr:row>
      <xdr:rowOff>123825</xdr:rowOff>
    </xdr:to>
    <xdr:sp>
      <xdr:nvSpPr>
        <xdr:cNvPr id="14" name="Connecteur droit avec flèche 16"/>
        <xdr:cNvSpPr>
          <a:spLocks/>
        </xdr:cNvSpPr>
      </xdr:nvSpPr>
      <xdr:spPr>
        <a:xfrm flipH="1">
          <a:off x="3790950" y="5381625"/>
          <a:ext cx="9525" cy="704850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123825</xdr:colOff>
      <xdr:row>12</xdr:row>
      <xdr:rowOff>57150</xdr:rowOff>
    </xdr:from>
    <xdr:to>
      <xdr:col>16</xdr:col>
      <xdr:colOff>142875</xdr:colOff>
      <xdr:row>17</xdr:row>
      <xdr:rowOff>0</xdr:rowOff>
    </xdr:to>
    <xdr:sp>
      <xdr:nvSpPr>
        <xdr:cNvPr id="15" name="Connecteur droit avec flèche 17"/>
        <xdr:cNvSpPr>
          <a:spLocks/>
        </xdr:cNvSpPr>
      </xdr:nvSpPr>
      <xdr:spPr>
        <a:xfrm flipH="1">
          <a:off x="3524250" y="5391150"/>
          <a:ext cx="19050" cy="71437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57150</xdr:colOff>
      <xdr:row>20</xdr:row>
      <xdr:rowOff>47625</xdr:rowOff>
    </xdr:from>
    <xdr:to>
      <xdr:col>15</xdr:col>
      <xdr:colOff>38100</xdr:colOff>
      <xdr:row>23</xdr:row>
      <xdr:rowOff>104775</xdr:rowOff>
    </xdr:to>
    <xdr:sp>
      <xdr:nvSpPr>
        <xdr:cNvPr id="16" name="Connecteur droit avec flèche 18"/>
        <xdr:cNvSpPr>
          <a:spLocks/>
        </xdr:cNvSpPr>
      </xdr:nvSpPr>
      <xdr:spPr>
        <a:xfrm>
          <a:off x="2095500" y="6696075"/>
          <a:ext cx="1085850" cy="600075"/>
        </a:xfrm>
        <a:prstGeom prst="straightConnector1">
          <a:avLst/>
        </a:prstGeom>
        <a:noFill/>
        <a:ln w="317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.28125" style="2" customWidth="1"/>
    <col min="2" max="2" width="8.421875" style="4" customWidth="1"/>
    <col min="3" max="3" width="7.421875" style="4" customWidth="1"/>
    <col min="4" max="4" width="0.9921875" style="5" customWidth="1"/>
    <col min="5" max="8" width="3.7109375" style="1" customWidth="1"/>
    <col min="9" max="9" width="2.00390625" style="2" customWidth="1"/>
    <col min="10" max="13" width="3.7109375" style="0" customWidth="1"/>
    <col min="14" max="14" width="1.8515625" style="2" customWidth="1"/>
    <col min="15" max="18" width="3.7109375" style="0" customWidth="1"/>
    <col min="19" max="19" width="2.00390625" style="2" customWidth="1"/>
    <col min="20" max="23" width="3.7109375" style="0" customWidth="1"/>
    <col min="24" max="24" width="1.7109375" style="2" customWidth="1"/>
    <col min="25" max="28" width="3.7109375" style="0" customWidth="1"/>
    <col min="29" max="29" width="1.7109375" style="2" customWidth="1"/>
    <col min="30" max="33" width="3.7109375" style="0" customWidth="1"/>
    <col min="34" max="34" width="2.00390625" style="2" customWidth="1"/>
    <col min="35" max="38" width="3.7109375" style="0" customWidth="1"/>
    <col min="39" max="39" width="0.9921875" style="2" customWidth="1"/>
    <col min="40" max="43" width="3.7109375" style="0" customWidth="1"/>
    <col min="44" max="49" width="3.7109375" style="2" customWidth="1"/>
    <col min="50" max="54" width="3.7109375" style="0" customWidth="1"/>
  </cols>
  <sheetData>
    <row r="1" spans="2:8" s="2" customFormat="1" ht="7.5" customHeight="1">
      <c r="B1" s="4"/>
      <c r="C1" s="4"/>
      <c r="D1" s="5"/>
      <c r="E1" s="8"/>
      <c r="F1" s="8"/>
      <c r="G1" s="8"/>
      <c r="H1" s="8"/>
    </row>
    <row r="2" spans="2:8" s="2" customFormat="1" ht="16.5" customHeight="1">
      <c r="B2" s="103" t="s">
        <v>39</v>
      </c>
      <c r="C2" s="4"/>
      <c r="D2" s="5"/>
      <c r="E2" s="8"/>
      <c r="F2" s="8"/>
      <c r="G2" s="8"/>
      <c r="H2" s="8"/>
    </row>
    <row r="3" spans="2:8" s="2" customFormat="1" ht="9.75" customHeight="1">
      <c r="B3" s="4"/>
      <c r="C3" s="4"/>
      <c r="D3" s="5"/>
      <c r="E3" s="112"/>
      <c r="F3" s="8"/>
      <c r="G3" s="8"/>
      <c r="H3" s="8"/>
    </row>
    <row r="4" spans="2:8" s="2" customFormat="1" ht="15" hidden="1">
      <c r="B4" s="4"/>
      <c r="C4" s="4"/>
      <c r="D4" s="5"/>
      <c r="E4" s="8"/>
      <c r="F4" s="8"/>
      <c r="G4" s="8"/>
      <c r="H4" s="8"/>
    </row>
    <row r="5" spans="2:43" s="5" customFormat="1" ht="38.25" customHeight="1" thickBot="1">
      <c r="B5" s="4"/>
      <c r="C5" s="4"/>
      <c r="E5" s="113"/>
      <c r="F5" s="114" t="s">
        <v>4</v>
      </c>
      <c r="G5" s="114" t="s">
        <v>12</v>
      </c>
      <c r="H5" s="113"/>
      <c r="J5" s="113"/>
      <c r="K5" s="114" t="s">
        <v>4</v>
      </c>
      <c r="L5" s="114" t="s">
        <v>13</v>
      </c>
      <c r="M5" s="113"/>
      <c r="O5" s="113"/>
      <c r="P5" s="114" t="s">
        <v>7</v>
      </c>
      <c r="Q5" s="114" t="s">
        <v>12</v>
      </c>
      <c r="R5" s="113"/>
      <c r="T5" s="113"/>
      <c r="U5" s="114" t="s">
        <v>7</v>
      </c>
      <c r="V5" s="114" t="s">
        <v>13</v>
      </c>
      <c r="W5" s="113"/>
      <c r="Y5" s="113"/>
      <c r="Z5" s="114" t="s">
        <v>6</v>
      </c>
      <c r="AA5" s="114" t="s">
        <v>12</v>
      </c>
      <c r="AB5" s="113"/>
      <c r="AD5" s="113"/>
      <c r="AE5" s="114" t="s">
        <v>6</v>
      </c>
      <c r="AF5" s="114" t="s">
        <v>13</v>
      </c>
      <c r="AG5" s="113"/>
      <c r="AI5" s="113"/>
      <c r="AJ5" s="114" t="s">
        <v>5</v>
      </c>
      <c r="AK5" s="114" t="s">
        <v>12</v>
      </c>
      <c r="AL5" s="113"/>
      <c r="AN5" s="113"/>
      <c r="AO5" s="114" t="s">
        <v>5</v>
      </c>
      <c r="AP5" s="114" t="s">
        <v>13</v>
      </c>
      <c r="AQ5" s="113"/>
    </row>
    <row r="6" spans="2:43" ht="16.5" thickBot="1" thickTop="1">
      <c r="B6" s="4" t="s">
        <v>0</v>
      </c>
      <c r="C6" s="4" t="s">
        <v>8</v>
      </c>
      <c r="E6" s="44">
        <v>0</v>
      </c>
      <c r="F6" s="44">
        <v>0</v>
      </c>
      <c r="G6" s="44">
        <v>0</v>
      </c>
      <c r="H6" s="44">
        <v>0</v>
      </c>
      <c r="J6" s="44">
        <v>0</v>
      </c>
      <c r="K6" s="44">
        <v>0</v>
      </c>
      <c r="L6" s="44">
        <v>2</v>
      </c>
      <c r="M6" s="44">
        <v>0</v>
      </c>
      <c r="O6" s="44">
        <v>0</v>
      </c>
      <c r="P6" s="44">
        <v>1</v>
      </c>
      <c r="Q6" s="44">
        <v>0</v>
      </c>
      <c r="R6" s="44">
        <v>0</v>
      </c>
      <c r="T6" s="44">
        <v>0</v>
      </c>
      <c r="U6" s="44">
        <v>1</v>
      </c>
      <c r="V6" s="44">
        <v>2</v>
      </c>
      <c r="W6" s="44">
        <v>0</v>
      </c>
      <c r="Y6" s="44">
        <v>0</v>
      </c>
      <c r="Z6" s="44">
        <v>2</v>
      </c>
      <c r="AA6" s="44">
        <v>0</v>
      </c>
      <c r="AB6" s="44">
        <v>0</v>
      </c>
      <c r="AD6" s="44">
        <v>0</v>
      </c>
      <c r="AE6" s="44">
        <v>2</v>
      </c>
      <c r="AF6" s="44">
        <v>2</v>
      </c>
      <c r="AG6" s="44">
        <v>0</v>
      </c>
      <c r="AI6" s="44">
        <v>0</v>
      </c>
      <c r="AJ6" s="44">
        <v>3</v>
      </c>
      <c r="AK6" s="44">
        <v>0</v>
      </c>
      <c r="AL6" s="44">
        <v>0</v>
      </c>
      <c r="AN6" s="44">
        <v>0</v>
      </c>
      <c r="AO6" s="44">
        <v>3</v>
      </c>
      <c r="AP6" s="44">
        <v>2</v>
      </c>
      <c r="AQ6" s="44">
        <v>0</v>
      </c>
    </row>
    <row r="7" spans="2:43" ht="16.5" thickBot="1" thickTop="1">
      <c r="B7" s="4" t="s">
        <v>0</v>
      </c>
      <c r="C7" s="4" t="s">
        <v>9</v>
      </c>
      <c r="E7" s="44">
        <v>0</v>
      </c>
      <c r="F7" s="44">
        <v>0</v>
      </c>
      <c r="G7" s="44">
        <v>0</v>
      </c>
      <c r="H7" s="44">
        <v>1</v>
      </c>
      <c r="J7" s="44">
        <v>0</v>
      </c>
      <c r="K7" s="44">
        <v>0</v>
      </c>
      <c r="L7" s="44">
        <v>2</v>
      </c>
      <c r="M7" s="44">
        <v>1</v>
      </c>
      <c r="O7" s="44">
        <v>0</v>
      </c>
      <c r="P7" s="44">
        <v>1</v>
      </c>
      <c r="Q7" s="44">
        <v>0</v>
      </c>
      <c r="R7" s="44">
        <v>1</v>
      </c>
      <c r="T7" s="44">
        <v>0</v>
      </c>
      <c r="U7" s="44">
        <v>1</v>
      </c>
      <c r="V7" s="44">
        <v>2</v>
      </c>
      <c r="W7" s="44">
        <v>1</v>
      </c>
      <c r="Y7" s="44">
        <v>0</v>
      </c>
      <c r="Z7" s="44">
        <v>2</v>
      </c>
      <c r="AA7" s="44">
        <v>0</v>
      </c>
      <c r="AB7" s="44">
        <v>1</v>
      </c>
      <c r="AD7" s="44">
        <v>0</v>
      </c>
      <c r="AE7" s="44">
        <v>2</v>
      </c>
      <c r="AF7" s="44">
        <v>2</v>
      </c>
      <c r="AG7" s="44">
        <v>1</v>
      </c>
      <c r="AI7" s="44">
        <v>0</v>
      </c>
      <c r="AJ7" s="44">
        <v>3</v>
      </c>
      <c r="AK7" s="44">
        <v>0</v>
      </c>
      <c r="AL7" s="44">
        <v>1</v>
      </c>
      <c r="AN7" s="44">
        <v>0</v>
      </c>
      <c r="AO7" s="44">
        <v>3</v>
      </c>
      <c r="AP7" s="44">
        <v>2</v>
      </c>
      <c r="AQ7" s="44">
        <v>1</v>
      </c>
    </row>
    <row r="8" spans="2:43" ht="16.5" thickBot="1" thickTop="1">
      <c r="B8" s="4" t="s">
        <v>0</v>
      </c>
      <c r="C8" s="4" t="s">
        <v>10</v>
      </c>
      <c r="E8" s="44">
        <v>0</v>
      </c>
      <c r="F8" s="44">
        <v>0</v>
      </c>
      <c r="G8" s="44">
        <v>0</v>
      </c>
      <c r="H8" s="44">
        <v>2</v>
      </c>
      <c r="J8" s="44">
        <v>0</v>
      </c>
      <c r="K8" s="44">
        <v>0</v>
      </c>
      <c r="L8" s="44">
        <v>2</v>
      </c>
      <c r="M8" s="44">
        <v>2</v>
      </c>
      <c r="O8" s="44">
        <v>0</v>
      </c>
      <c r="P8" s="44">
        <v>1</v>
      </c>
      <c r="Q8" s="44">
        <v>0</v>
      </c>
      <c r="R8" s="44">
        <v>2</v>
      </c>
      <c r="T8" s="44">
        <v>0</v>
      </c>
      <c r="U8" s="44">
        <v>1</v>
      </c>
      <c r="V8" s="44">
        <v>2</v>
      </c>
      <c r="W8" s="44">
        <v>2</v>
      </c>
      <c r="Y8" s="44">
        <v>0</v>
      </c>
      <c r="Z8" s="44">
        <v>2</v>
      </c>
      <c r="AA8" s="44">
        <v>0</v>
      </c>
      <c r="AB8" s="44">
        <v>2</v>
      </c>
      <c r="AD8" s="44">
        <v>0</v>
      </c>
      <c r="AE8" s="44">
        <v>2</v>
      </c>
      <c r="AF8" s="44">
        <v>2</v>
      </c>
      <c r="AG8" s="44">
        <v>2</v>
      </c>
      <c r="AI8" s="44">
        <v>0</v>
      </c>
      <c r="AJ8" s="44">
        <v>3</v>
      </c>
      <c r="AK8" s="44">
        <v>0</v>
      </c>
      <c r="AL8" s="44">
        <v>2</v>
      </c>
      <c r="AN8" s="44">
        <v>0</v>
      </c>
      <c r="AO8" s="44">
        <v>3</v>
      </c>
      <c r="AP8" s="44">
        <v>2</v>
      </c>
      <c r="AQ8" s="44">
        <v>2</v>
      </c>
    </row>
    <row r="9" spans="2:43" ht="16.5" thickBot="1" thickTop="1">
      <c r="B9" s="4" t="s">
        <v>0</v>
      </c>
      <c r="C9" s="4" t="s">
        <v>11</v>
      </c>
      <c r="E9" s="44">
        <v>0</v>
      </c>
      <c r="F9" s="44">
        <v>0</v>
      </c>
      <c r="G9" s="44">
        <v>0</v>
      </c>
      <c r="H9" s="44">
        <v>3</v>
      </c>
      <c r="J9" s="44">
        <v>0</v>
      </c>
      <c r="K9" s="44">
        <v>0</v>
      </c>
      <c r="L9" s="44">
        <v>2</v>
      </c>
      <c r="M9" s="44">
        <v>3</v>
      </c>
      <c r="O9" s="44">
        <v>0</v>
      </c>
      <c r="P9" s="44">
        <v>1</v>
      </c>
      <c r="Q9" s="44">
        <v>0</v>
      </c>
      <c r="R9" s="44">
        <v>3</v>
      </c>
      <c r="T9" s="44">
        <v>0</v>
      </c>
      <c r="U9" s="44">
        <v>1</v>
      </c>
      <c r="V9" s="44">
        <v>2</v>
      </c>
      <c r="W9" s="44">
        <v>3</v>
      </c>
      <c r="Y9" s="44">
        <v>0</v>
      </c>
      <c r="Z9" s="44">
        <v>2</v>
      </c>
      <c r="AA9" s="44">
        <v>0</v>
      </c>
      <c r="AB9" s="44">
        <v>3</v>
      </c>
      <c r="AD9" s="44">
        <v>0</v>
      </c>
      <c r="AE9" s="44">
        <v>2</v>
      </c>
      <c r="AF9" s="44">
        <v>2</v>
      </c>
      <c r="AG9" s="44">
        <v>3</v>
      </c>
      <c r="AI9" s="44">
        <v>0</v>
      </c>
      <c r="AJ9" s="44">
        <v>3</v>
      </c>
      <c r="AK9" s="44">
        <v>0</v>
      </c>
      <c r="AL9" s="44">
        <v>3</v>
      </c>
      <c r="AN9" s="44">
        <v>0</v>
      </c>
      <c r="AO9" s="44">
        <v>3</v>
      </c>
      <c r="AP9" s="44">
        <v>2</v>
      </c>
      <c r="AQ9" s="44">
        <v>3</v>
      </c>
    </row>
    <row r="10" spans="2:43" s="115" customFormat="1" ht="45" customHeight="1" thickBot="1" thickTop="1">
      <c r="B10" s="4"/>
      <c r="C10" s="4"/>
      <c r="E10" s="116"/>
      <c r="F10" s="117" t="s">
        <v>4</v>
      </c>
      <c r="G10" s="117" t="s">
        <v>14</v>
      </c>
      <c r="H10" s="116"/>
      <c r="J10" s="116"/>
      <c r="K10" s="117" t="s">
        <v>4</v>
      </c>
      <c r="L10" s="117" t="s">
        <v>15</v>
      </c>
      <c r="M10" s="116"/>
      <c r="O10" s="116"/>
      <c r="P10" s="117" t="s">
        <v>7</v>
      </c>
      <c r="Q10" s="117" t="s">
        <v>14</v>
      </c>
      <c r="R10" s="116"/>
      <c r="T10" s="116"/>
      <c r="U10" s="117" t="s">
        <v>7</v>
      </c>
      <c r="V10" s="117" t="s">
        <v>15</v>
      </c>
      <c r="W10" s="116"/>
      <c r="Y10" s="116"/>
      <c r="Z10" s="117" t="s">
        <v>6</v>
      </c>
      <c r="AA10" s="117" t="s">
        <v>14</v>
      </c>
      <c r="AB10" s="116"/>
      <c r="AD10" s="116"/>
      <c r="AE10" s="117" t="s">
        <v>6</v>
      </c>
      <c r="AF10" s="117" t="s">
        <v>15</v>
      </c>
      <c r="AG10" s="116"/>
      <c r="AI10" s="116"/>
      <c r="AJ10" s="117" t="s">
        <v>5</v>
      </c>
      <c r="AK10" s="117" t="s">
        <v>14</v>
      </c>
      <c r="AL10" s="116"/>
      <c r="AN10" s="116"/>
      <c r="AO10" s="117" t="s">
        <v>5</v>
      </c>
      <c r="AP10" s="117" t="s">
        <v>15</v>
      </c>
      <c r="AQ10" s="116"/>
    </row>
    <row r="11" spans="2:43" ht="16.5" thickBot="1" thickTop="1">
      <c r="B11" s="4" t="s">
        <v>0</v>
      </c>
      <c r="C11" s="4" t="s">
        <v>8</v>
      </c>
      <c r="E11" s="44">
        <v>0</v>
      </c>
      <c r="F11" s="44">
        <v>0</v>
      </c>
      <c r="G11" s="44">
        <v>1</v>
      </c>
      <c r="H11" s="44">
        <v>0</v>
      </c>
      <c r="J11" s="44">
        <v>0</v>
      </c>
      <c r="K11" s="44">
        <v>0</v>
      </c>
      <c r="L11" s="44">
        <v>3</v>
      </c>
      <c r="M11" s="44">
        <v>0</v>
      </c>
      <c r="O11" s="44">
        <v>0</v>
      </c>
      <c r="P11" s="44">
        <v>1</v>
      </c>
      <c r="Q11" s="44">
        <v>1</v>
      </c>
      <c r="R11" s="44">
        <v>0</v>
      </c>
      <c r="T11" s="44">
        <v>0</v>
      </c>
      <c r="U11" s="44">
        <v>1</v>
      </c>
      <c r="V11" s="44">
        <v>3</v>
      </c>
      <c r="W11" s="44">
        <v>0</v>
      </c>
      <c r="Y11" s="44">
        <v>0</v>
      </c>
      <c r="Z11" s="44">
        <v>2</v>
      </c>
      <c r="AA11" s="44">
        <v>1</v>
      </c>
      <c r="AB11" s="44">
        <v>0</v>
      </c>
      <c r="AD11" s="44">
        <v>0</v>
      </c>
      <c r="AE11" s="44">
        <v>2</v>
      </c>
      <c r="AF11" s="44">
        <v>3</v>
      </c>
      <c r="AG11" s="44">
        <v>0</v>
      </c>
      <c r="AI11" s="44">
        <v>0</v>
      </c>
      <c r="AJ11" s="44">
        <v>3</v>
      </c>
      <c r="AK11" s="44">
        <v>1</v>
      </c>
      <c r="AL11" s="44">
        <v>0</v>
      </c>
      <c r="AN11" s="44">
        <v>0</v>
      </c>
      <c r="AO11" s="44">
        <v>3</v>
      </c>
      <c r="AP11" s="44">
        <v>3</v>
      </c>
      <c r="AQ11" s="44">
        <v>0</v>
      </c>
    </row>
    <row r="12" spans="2:43" ht="16.5" thickBot="1" thickTop="1">
      <c r="B12" s="4" t="s">
        <v>0</v>
      </c>
      <c r="C12" s="4" t="s">
        <v>9</v>
      </c>
      <c r="E12" s="44">
        <v>0</v>
      </c>
      <c r="F12" s="44">
        <v>0</v>
      </c>
      <c r="G12" s="44">
        <v>1</v>
      </c>
      <c r="H12" s="44">
        <v>1</v>
      </c>
      <c r="J12" s="44">
        <v>0</v>
      </c>
      <c r="K12" s="44">
        <v>0</v>
      </c>
      <c r="L12" s="44">
        <v>3</v>
      </c>
      <c r="M12" s="44">
        <v>1</v>
      </c>
      <c r="O12" s="44">
        <v>0</v>
      </c>
      <c r="P12" s="44">
        <v>1</v>
      </c>
      <c r="Q12" s="44">
        <v>1</v>
      </c>
      <c r="R12" s="44">
        <v>1</v>
      </c>
      <c r="T12" s="44">
        <v>0</v>
      </c>
      <c r="U12" s="44">
        <v>1</v>
      </c>
      <c r="V12" s="44">
        <v>3</v>
      </c>
      <c r="W12" s="44">
        <v>1</v>
      </c>
      <c r="Y12" s="44">
        <v>0</v>
      </c>
      <c r="Z12" s="44">
        <v>2</v>
      </c>
      <c r="AA12" s="44">
        <v>1</v>
      </c>
      <c r="AB12" s="44">
        <v>1</v>
      </c>
      <c r="AD12" s="44">
        <v>0</v>
      </c>
      <c r="AE12" s="44">
        <v>2</v>
      </c>
      <c r="AF12" s="44">
        <v>3</v>
      </c>
      <c r="AG12" s="44">
        <v>1</v>
      </c>
      <c r="AI12" s="44">
        <v>0</v>
      </c>
      <c r="AJ12" s="44">
        <v>3</v>
      </c>
      <c r="AK12" s="44">
        <v>1</v>
      </c>
      <c r="AL12" s="44">
        <v>1</v>
      </c>
      <c r="AN12" s="44">
        <v>0</v>
      </c>
      <c r="AO12" s="44">
        <v>3</v>
      </c>
      <c r="AP12" s="44">
        <v>3</v>
      </c>
      <c r="AQ12" s="44">
        <v>1</v>
      </c>
    </row>
    <row r="13" spans="2:43" ht="16.5" thickBot="1" thickTop="1">
      <c r="B13" s="4" t="s">
        <v>0</v>
      </c>
      <c r="C13" s="4" t="s">
        <v>10</v>
      </c>
      <c r="E13" s="44">
        <v>0</v>
      </c>
      <c r="F13" s="44">
        <v>0</v>
      </c>
      <c r="G13" s="44">
        <v>1</v>
      </c>
      <c r="H13" s="44">
        <v>2</v>
      </c>
      <c r="J13" s="44">
        <v>0</v>
      </c>
      <c r="K13" s="44">
        <v>0</v>
      </c>
      <c r="L13" s="44">
        <v>3</v>
      </c>
      <c r="M13" s="44">
        <v>2</v>
      </c>
      <c r="O13" s="44">
        <v>0</v>
      </c>
      <c r="P13" s="44">
        <v>1</v>
      </c>
      <c r="Q13" s="44">
        <v>1</v>
      </c>
      <c r="R13" s="44">
        <v>2</v>
      </c>
      <c r="T13" s="44">
        <v>0</v>
      </c>
      <c r="U13" s="44">
        <v>1</v>
      </c>
      <c r="V13" s="44">
        <v>3</v>
      </c>
      <c r="W13" s="44">
        <v>2</v>
      </c>
      <c r="Y13" s="44">
        <v>0</v>
      </c>
      <c r="Z13" s="44">
        <v>2</v>
      </c>
      <c r="AA13" s="44">
        <v>1</v>
      </c>
      <c r="AB13" s="44">
        <v>2</v>
      </c>
      <c r="AD13" s="44">
        <v>0</v>
      </c>
      <c r="AE13" s="44">
        <v>2</v>
      </c>
      <c r="AF13" s="44">
        <v>3</v>
      </c>
      <c r="AG13" s="44">
        <v>2</v>
      </c>
      <c r="AI13" s="44">
        <v>0</v>
      </c>
      <c r="AJ13" s="44">
        <v>3</v>
      </c>
      <c r="AK13" s="44">
        <v>1</v>
      </c>
      <c r="AL13" s="44">
        <v>2</v>
      </c>
      <c r="AN13" s="44">
        <v>0</v>
      </c>
      <c r="AO13" s="44">
        <v>3</v>
      </c>
      <c r="AP13" s="44">
        <v>3</v>
      </c>
      <c r="AQ13" s="44">
        <v>2</v>
      </c>
    </row>
    <row r="14" spans="2:43" ht="16.5" thickBot="1" thickTop="1">
      <c r="B14" s="4" t="s">
        <v>0</v>
      </c>
      <c r="C14" s="4" t="s">
        <v>11</v>
      </c>
      <c r="E14" s="44">
        <v>0</v>
      </c>
      <c r="F14" s="44">
        <v>0</v>
      </c>
      <c r="G14" s="44">
        <v>1</v>
      </c>
      <c r="H14" s="44">
        <v>3</v>
      </c>
      <c r="J14" s="44">
        <v>0</v>
      </c>
      <c r="K14" s="44">
        <v>0</v>
      </c>
      <c r="L14" s="44">
        <v>3</v>
      </c>
      <c r="M14" s="44">
        <v>3</v>
      </c>
      <c r="O14" s="44">
        <v>0</v>
      </c>
      <c r="P14" s="44">
        <v>1</v>
      </c>
      <c r="Q14" s="44">
        <v>1</v>
      </c>
      <c r="R14" s="44">
        <v>3</v>
      </c>
      <c r="T14" s="44">
        <v>0</v>
      </c>
      <c r="U14" s="44">
        <v>1</v>
      </c>
      <c r="V14" s="44">
        <v>3</v>
      </c>
      <c r="W14" s="44">
        <v>3</v>
      </c>
      <c r="Y14" s="44">
        <v>0</v>
      </c>
      <c r="Z14" s="44">
        <v>2</v>
      </c>
      <c r="AA14" s="44">
        <v>1</v>
      </c>
      <c r="AB14" s="44">
        <v>3</v>
      </c>
      <c r="AD14" s="44">
        <v>0</v>
      </c>
      <c r="AE14" s="44">
        <v>2</v>
      </c>
      <c r="AF14" s="44">
        <v>3</v>
      </c>
      <c r="AG14" s="44">
        <v>3</v>
      </c>
      <c r="AI14" s="44">
        <v>0</v>
      </c>
      <c r="AJ14" s="44">
        <v>3</v>
      </c>
      <c r="AK14" s="44">
        <v>1</v>
      </c>
      <c r="AL14" s="44">
        <v>3</v>
      </c>
      <c r="AN14" s="44">
        <v>0</v>
      </c>
      <c r="AO14" s="44">
        <v>3</v>
      </c>
      <c r="AP14" s="44">
        <v>3</v>
      </c>
      <c r="AQ14" s="44">
        <v>3</v>
      </c>
    </row>
    <row r="15" spans="2:43" s="115" customFormat="1" ht="45.75" customHeight="1" thickBot="1" thickTop="1">
      <c r="B15" s="4"/>
      <c r="C15" s="4"/>
      <c r="E15" s="116"/>
      <c r="F15" s="117" t="s">
        <v>4</v>
      </c>
      <c r="G15" s="117" t="s">
        <v>12</v>
      </c>
      <c r="H15" s="116"/>
      <c r="J15" s="116"/>
      <c r="K15" s="117" t="s">
        <v>4</v>
      </c>
      <c r="L15" s="117" t="s">
        <v>13</v>
      </c>
      <c r="M15" s="116"/>
      <c r="O15" s="116"/>
      <c r="P15" s="117" t="s">
        <v>7</v>
      </c>
      <c r="Q15" s="117" t="s">
        <v>12</v>
      </c>
      <c r="R15" s="116"/>
      <c r="T15" s="116"/>
      <c r="U15" s="117" t="s">
        <v>7</v>
      </c>
      <c r="V15" s="117" t="s">
        <v>13</v>
      </c>
      <c r="W15" s="116"/>
      <c r="Y15" s="116"/>
      <c r="Z15" s="117" t="s">
        <v>6</v>
      </c>
      <c r="AA15" s="117" t="s">
        <v>12</v>
      </c>
      <c r="AB15" s="116"/>
      <c r="AD15" s="116"/>
      <c r="AE15" s="117" t="s">
        <v>6</v>
      </c>
      <c r="AF15" s="117" t="s">
        <v>13</v>
      </c>
      <c r="AG15" s="116"/>
      <c r="AI15" s="116"/>
      <c r="AJ15" s="117" t="s">
        <v>5</v>
      </c>
      <c r="AK15" s="117" t="s">
        <v>12</v>
      </c>
      <c r="AL15" s="116"/>
      <c r="AN15" s="116"/>
      <c r="AO15" s="117" t="s">
        <v>5</v>
      </c>
      <c r="AP15" s="117" t="s">
        <v>13</v>
      </c>
      <c r="AQ15" s="116"/>
    </row>
    <row r="16" spans="2:43" ht="16.5" thickBot="1" thickTop="1">
      <c r="B16" s="4" t="s">
        <v>1</v>
      </c>
      <c r="C16" s="4" t="s">
        <v>8</v>
      </c>
      <c r="E16" s="44">
        <v>1</v>
      </c>
      <c r="F16" s="44">
        <v>0</v>
      </c>
      <c r="G16" s="44">
        <v>0</v>
      </c>
      <c r="H16" s="44">
        <v>0</v>
      </c>
      <c r="J16" s="44">
        <v>1</v>
      </c>
      <c r="K16" s="44">
        <v>0</v>
      </c>
      <c r="L16" s="44">
        <v>2</v>
      </c>
      <c r="M16" s="44">
        <v>0</v>
      </c>
      <c r="O16" s="44">
        <v>1</v>
      </c>
      <c r="P16" s="44">
        <v>1</v>
      </c>
      <c r="Q16" s="44">
        <v>0</v>
      </c>
      <c r="R16" s="44">
        <v>0</v>
      </c>
      <c r="T16" s="44">
        <v>1</v>
      </c>
      <c r="U16" s="44">
        <v>1</v>
      </c>
      <c r="V16" s="44">
        <v>2</v>
      </c>
      <c r="W16" s="44">
        <v>0</v>
      </c>
      <c r="Y16" s="44">
        <v>1</v>
      </c>
      <c r="Z16" s="44">
        <v>2</v>
      </c>
      <c r="AA16" s="44">
        <v>0</v>
      </c>
      <c r="AB16" s="44">
        <v>0</v>
      </c>
      <c r="AD16" s="44">
        <v>1</v>
      </c>
      <c r="AE16" s="44">
        <v>2</v>
      </c>
      <c r="AF16" s="44">
        <v>2</v>
      </c>
      <c r="AG16" s="44">
        <v>0</v>
      </c>
      <c r="AI16" s="44">
        <v>1</v>
      </c>
      <c r="AJ16" s="44">
        <v>3</v>
      </c>
      <c r="AK16" s="44">
        <v>0</v>
      </c>
      <c r="AL16" s="44">
        <v>0</v>
      </c>
      <c r="AN16" s="44">
        <v>1</v>
      </c>
      <c r="AO16" s="44">
        <v>3</v>
      </c>
      <c r="AP16" s="44">
        <v>2</v>
      </c>
      <c r="AQ16" s="44">
        <v>0</v>
      </c>
    </row>
    <row r="17" spans="2:43" ht="16.5" thickBot="1" thickTop="1">
      <c r="B17" s="4" t="s">
        <v>1</v>
      </c>
      <c r="C17" s="4" t="s">
        <v>9</v>
      </c>
      <c r="E17" s="44">
        <v>1</v>
      </c>
      <c r="F17" s="44">
        <v>0</v>
      </c>
      <c r="G17" s="44">
        <v>0</v>
      </c>
      <c r="H17" s="44">
        <v>1</v>
      </c>
      <c r="J17" s="44">
        <v>1</v>
      </c>
      <c r="K17" s="44">
        <v>0</v>
      </c>
      <c r="L17" s="44">
        <v>2</v>
      </c>
      <c r="M17" s="44">
        <v>1</v>
      </c>
      <c r="O17" s="44">
        <v>1</v>
      </c>
      <c r="P17" s="44">
        <v>1</v>
      </c>
      <c r="Q17" s="44">
        <v>0</v>
      </c>
      <c r="R17" s="44">
        <v>1</v>
      </c>
      <c r="T17" s="44">
        <v>1</v>
      </c>
      <c r="U17" s="44">
        <v>1</v>
      </c>
      <c r="V17" s="44">
        <v>2</v>
      </c>
      <c r="W17" s="44">
        <v>1</v>
      </c>
      <c r="Y17" s="44">
        <v>1</v>
      </c>
      <c r="Z17" s="44">
        <v>2</v>
      </c>
      <c r="AA17" s="44">
        <v>0</v>
      </c>
      <c r="AB17" s="44">
        <v>1</v>
      </c>
      <c r="AD17" s="44">
        <v>1</v>
      </c>
      <c r="AE17" s="44">
        <v>2</v>
      </c>
      <c r="AF17" s="44">
        <v>2</v>
      </c>
      <c r="AG17" s="44">
        <v>1</v>
      </c>
      <c r="AI17" s="44">
        <v>1</v>
      </c>
      <c r="AJ17" s="44">
        <v>3</v>
      </c>
      <c r="AK17" s="44">
        <v>0</v>
      </c>
      <c r="AL17" s="44">
        <v>1</v>
      </c>
      <c r="AN17" s="44">
        <v>1</v>
      </c>
      <c r="AO17" s="44">
        <v>3</v>
      </c>
      <c r="AP17" s="44">
        <v>2</v>
      </c>
      <c r="AQ17" s="44">
        <v>1</v>
      </c>
    </row>
    <row r="18" spans="2:43" ht="16.5" thickBot="1" thickTop="1">
      <c r="B18" s="4" t="s">
        <v>1</v>
      </c>
      <c r="C18" s="4" t="s">
        <v>10</v>
      </c>
      <c r="E18" s="44">
        <v>1</v>
      </c>
      <c r="F18" s="44">
        <v>0</v>
      </c>
      <c r="G18" s="44">
        <v>0</v>
      </c>
      <c r="H18" s="44">
        <v>2</v>
      </c>
      <c r="J18" s="44">
        <v>1</v>
      </c>
      <c r="K18" s="44">
        <v>0</v>
      </c>
      <c r="L18" s="44">
        <v>2</v>
      </c>
      <c r="M18" s="44">
        <v>2</v>
      </c>
      <c r="O18" s="44">
        <v>1</v>
      </c>
      <c r="P18" s="44">
        <v>1</v>
      </c>
      <c r="Q18" s="44">
        <v>0</v>
      </c>
      <c r="R18" s="44">
        <v>2</v>
      </c>
      <c r="T18" s="44">
        <v>1</v>
      </c>
      <c r="U18" s="44">
        <v>1</v>
      </c>
      <c r="V18" s="44">
        <v>2</v>
      </c>
      <c r="W18" s="44">
        <v>2</v>
      </c>
      <c r="Y18" s="44">
        <v>1</v>
      </c>
      <c r="Z18" s="44">
        <v>2</v>
      </c>
      <c r="AA18" s="44">
        <v>0</v>
      </c>
      <c r="AB18" s="44">
        <v>2</v>
      </c>
      <c r="AD18" s="44">
        <v>1</v>
      </c>
      <c r="AE18" s="44">
        <v>2</v>
      </c>
      <c r="AF18" s="44">
        <v>2</v>
      </c>
      <c r="AG18" s="44">
        <v>2</v>
      </c>
      <c r="AI18" s="44">
        <v>1</v>
      </c>
      <c r="AJ18" s="44">
        <v>3</v>
      </c>
      <c r="AK18" s="44">
        <v>0</v>
      </c>
      <c r="AL18" s="44">
        <v>2</v>
      </c>
      <c r="AN18" s="44">
        <v>1</v>
      </c>
      <c r="AO18" s="44">
        <v>3</v>
      </c>
      <c r="AP18" s="44">
        <v>2</v>
      </c>
      <c r="AQ18" s="44">
        <v>2</v>
      </c>
    </row>
    <row r="19" spans="2:43" ht="16.5" thickBot="1" thickTop="1">
      <c r="B19" s="4" t="s">
        <v>1</v>
      </c>
      <c r="C19" s="4" t="s">
        <v>11</v>
      </c>
      <c r="E19" s="44">
        <v>1</v>
      </c>
      <c r="F19" s="44">
        <v>0</v>
      </c>
      <c r="G19" s="44">
        <v>0</v>
      </c>
      <c r="H19" s="44">
        <v>3</v>
      </c>
      <c r="J19" s="44">
        <v>1</v>
      </c>
      <c r="K19" s="44">
        <v>0</v>
      </c>
      <c r="L19" s="44">
        <v>2</v>
      </c>
      <c r="M19" s="44">
        <v>3</v>
      </c>
      <c r="O19" s="44">
        <v>1</v>
      </c>
      <c r="P19" s="44">
        <v>1</v>
      </c>
      <c r="Q19" s="44">
        <v>0</v>
      </c>
      <c r="R19" s="44">
        <v>3</v>
      </c>
      <c r="T19" s="44">
        <v>1</v>
      </c>
      <c r="U19" s="44">
        <v>1</v>
      </c>
      <c r="V19" s="44">
        <v>2</v>
      </c>
      <c r="W19" s="44">
        <v>3</v>
      </c>
      <c r="Y19" s="44">
        <v>1</v>
      </c>
      <c r="Z19" s="44">
        <v>2</v>
      </c>
      <c r="AA19" s="44">
        <v>0</v>
      </c>
      <c r="AB19" s="44">
        <v>3</v>
      </c>
      <c r="AD19" s="44">
        <v>1</v>
      </c>
      <c r="AE19" s="44">
        <v>2</v>
      </c>
      <c r="AF19" s="44">
        <v>2</v>
      </c>
      <c r="AG19" s="44">
        <v>3</v>
      </c>
      <c r="AI19" s="44">
        <v>1</v>
      </c>
      <c r="AJ19" s="44">
        <v>3</v>
      </c>
      <c r="AK19" s="44">
        <v>0</v>
      </c>
      <c r="AL19" s="44">
        <v>3</v>
      </c>
      <c r="AN19" s="44">
        <v>1</v>
      </c>
      <c r="AO19" s="44">
        <v>3</v>
      </c>
      <c r="AP19" s="44">
        <v>2</v>
      </c>
      <c r="AQ19" s="44">
        <v>3</v>
      </c>
    </row>
    <row r="20" spans="2:43" s="115" customFormat="1" ht="42.75" customHeight="1" thickBot="1" thickTop="1">
      <c r="B20" s="4"/>
      <c r="C20" s="4"/>
      <c r="E20" s="116"/>
      <c r="F20" s="117" t="s">
        <v>4</v>
      </c>
      <c r="G20" s="117" t="s">
        <v>14</v>
      </c>
      <c r="H20" s="116"/>
      <c r="J20" s="116"/>
      <c r="K20" s="117" t="s">
        <v>4</v>
      </c>
      <c r="L20" s="117" t="s">
        <v>15</v>
      </c>
      <c r="M20" s="116"/>
      <c r="O20" s="116"/>
      <c r="P20" s="117" t="s">
        <v>7</v>
      </c>
      <c r="Q20" s="117" t="s">
        <v>14</v>
      </c>
      <c r="R20" s="116"/>
      <c r="T20" s="116"/>
      <c r="U20" s="117" t="s">
        <v>7</v>
      </c>
      <c r="V20" s="117" t="s">
        <v>15</v>
      </c>
      <c r="W20" s="116"/>
      <c r="Y20" s="116"/>
      <c r="Z20" s="117" t="s">
        <v>6</v>
      </c>
      <c r="AA20" s="117" t="s">
        <v>14</v>
      </c>
      <c r="AB20" s="116"/>
      <c r="AD20" s="116"/>
      <c r="AE20" s="117" t="s">
        <v>6</v>
      </c>
      <c r="AF20" s="117" t="s">
        <v>15</v>
      </c>
      <c r="AG20" s="116"/>
      <c r="AI20" s="116"/>
      <c r="AJ20" s="117" t="s">
        <v>5</v>
      </c>
      <c r="AK20" s="117" t="s">
        <v>14</v>
      </c>
      <c r="AL20" s="116"/>
      <c r="AN20" s="116"/>
      <c r="AO20" s="117" t="s">
        <v>5</v>
      </c>
      <c r="AP20" s="117" t="s">
        <v>15</v>
      </c>
      <c r="AQ20" s="116"/>
    </row>
    <row r="21" spans="2:43" ht="16.5" thickBot="1" thickTop="1">
      <c r="B21" s="4" t="s">
        <v>1</v>
      </c>
      <c r="C21" s="4" t="s">
        <v>8</v>
      </c>
      <c r="E21" s="44">
        <v>1</v>
      </c>
      <c r="F21" s="44">
        <v>0</v>
      </c>
      <c r="G21" s="44">
        <v>1</v>
      </c>
      <c r="H21" s="44">
        <v>0</v>
      </c>
      <c r="J21" s="44">
        <v>1</v>
      </c>
      <c r="K21" s="44">
        <v>0</v>
      </c>
      <c r="L21" s="44">
        <v>3</v>
      </c>
      <c r="M21" s="44">
        <v>0</v>
      </c>
      <c r="O21" s="44">
        <v>1</v>
      </c>
      <c r="P21" s="44">
        <v>1</v>
      </c>
      <c r="Q21" s="44">
        <v>1</v>
      </c>
      <c r="R21" s="44">
        <v>0</v>
      </c>
      <c r="T21" s="44">
        <v>1</v>
      </c>
      <c r="U21" s="44">
        <v>1</v>
      </c>
      <c r="V21" s="44">
        <v>3</v>
      </c>
      <c r="W21" s="44">
        <v>0</v>
      </c>
      <c r="Y21" s="44">
        <v>1</v>
      </c>
      <c r="Z21" s="44">
        <v>2</v>
      </c>
      <c r="AA21" s="44">
        <v>1</v>
      </c>
      <c r="AB21" s="44">
        <v>0</v>
      </c>
      <c r="AD21" s="44">
        <v>1</v>
      </c>
      <c r="AE21" s="44">
        <v>2</v>
      </c>
      <c r="AF21" s="44">
        <v>3</v>
      </c>
      <c r="AG21" s="44">
        <v>0</v>
      </c>
      <c r="AI21" s="44">
        <v>1</v>
      </c>
      <c r="AJ21" s="44">
        <v>3</v>
      </c>
      <c r="AK21" s="44">
        <v>1</v>
      </c>
      <c r="AL21" s="44">
        <v>0</v>
      </c>
      <c r="AN21" s="44">
        <v>1</v>
      </c>
      <c r="AO21" s="44">
        <v>3</v>
      </c>
      <c r="AP21" s="44">
        <v>3</v>
      </c>
      <c r="AQ21" s="44">
        <v>0</v>
      </c>
    </row>
    <row r="22" spans="2:43" ht="16.5" thickBot="1" thickTop="1">
      <c r="B22" s="4" t="s">
        <v>1</v>
      </c>
      <c r="C22" s="4" t="s">
        <v>9</v>
      </c>
      <c r="E22" s="44">
        <v>1</v>
      </c>
      <c r="F22" s="44">
        <v>0</v>
      </c>
      <c r="G22" s="44">
        <v>1</v>
      </c>
      <c r="H22" s="44">
        <v>1</v>
      </c>
      <c r="J22" s="44">
        <v>1</v>
      </c>
      <c r="K22" s="44">
        <v>0</v>
      </c>
      <c r="L22" s="44">
        <v>3</v>
      </c>
      <c r="M22" s="44">
        <v>1</v>
      </c>
      <c r="O22" s="44">
        <v>1</v>
      </c>
      <c r="P22" s="44">
        <v>1</v>
      </c>
      <c r="Q22" s="44">
        <v>1</v>
      </c>
      <c r="R22" s="44">
        <v>1</v>
      </c>
      <c r="T22" s="44">
        <v>1</v>
      </c>
      <c r="U22" s="44">
        <v>1</v>
      </c>
      <c r="V22" s="44">
        <v>3</v>
      </c>
      <c r="W22" s="44">
        <v>1</v>
      </c>
      <c r="Y22" s="44">
        <v>1</v>
      </c>
      <c r="Z22" s="44">
        <v>2</v>
      </c>
      <c r="AA22" s="44">
        <v>1</v>
      </c>
      <c r="AB22" s="44">
        <v>1</v>
      </c>
      <c r="AD22" s="44">
        <v>1</v>
      </c>
      <c r="AE22" s="44">
        <v>2</v>
      </c>
      <c r="AF22" s="44">
        <v>3</v>
      </c>
      <c r="AG22" s="44">
        <v>1</v>
      </c>
      <c r="AI22" s="44">
        <v>1</v>
      </c>
      <c r="AJ22" s="44">
        <v>3</v>
      </c>
      <c r="AK22" s="44">
        <v>1</v>
      </c>
      <c r="AL22" s="44">
        <v>1</v>
      </c>
      <c r="AN22" s="44">
        <v>1</v>
      </c>
      <c r="AO22" s="44">
        <v>3</v>
      </c>
      <c r="AP22" s="44">
        <v>3</v>
      </c>
      <c r="AQ22" s="44">
        <v>1</v>
      </c>
    </row>
    <row r="23" spans="2:43" ht="16.5" thickBot="1" thickTop="1">
      <c r="B23" s="4" t="s">
        <v>1</v>
      </c>
      <c r="C23" s="4" t="s">
        <v>10</v>
      </c>
      <c r="E23" s="44">
        <v>1</v>
      </c>
      <c r="F23" s="44">
        <v>0</v>
      </c>
      <c r="G23" s="44">
        <v>1</v>
      </c>
      <c r="H23" s="44">
        <v>2</v>
      </c>
      <c r="J23" s="44">
        <v>1</v>
      </c>
      <c r="K23" s="44">
        <v>0</v>
      </c>
      <c r="L23" s="44">
        <v>3</v>
      </c>
      <c r="M23" s="44">
        <v>2</v>
      </c>
      <c r="O23" s="44">
        <v>1</v>
      </c>
      <c r="P23" s="44">
        <v>1</v>
      </c>
      <c r="Q23" s="44">
        <v>1</v>
      </c>
      <c r="R23" s="44">
        <v>2</v>
      </c>
      <c r="T23" s="44">
        <v>1</v>
      </c>
      <c r="U23" s="44">
        <v>1</v>
      </c>
      <c r="V23" s="44">
        <v>3</v>
      </c>
      <c r="W23" s="44">
        <v>2</v>
      </c>
      <c r="Y23" s="44">
        <v>1</v>
      </c>
      <c r="Z23" s="44">
        <v>2</v>
      </c>
      <c r="AA23" s="44">
        <v>1</v>
      </c>
      <c r="AB23" s="44">
        <v>2</v>
      </c>
      <c r="AD23" s="44">
        <v>1</v>
      </c>
      <c r="AE23" s="44">
        <v>2</v>
      </c>
      <c r="AF23" s="44">
        <v>3</v>
      </c>
      <c r="AG23" s="44">
        <v>2</v>
      </c>
      <c r="AI23" s="44">
        <v>1</v>
      </c>
      <c r="AJ23" s="44">
        <v>3</v>
      </c>
      <c r="AK23" s="44">
        <v>1</v>
      </c>
      <c r="AL23" s="44">
        <v>2</v>
      </c>
      <c r="AN23" s="44">
        <v>1</v>
      </c>
      <c r="AO23" s="44">
        <v>3</v>
      </c>
      <c r="AP23" s="44">
        <v>3</v>
      </c>
      <c r="AQ23" s="44">
        <v>2</v>
      </c>
    </row>
    <row r="24" spans="2:43" ht="16.5" thickBot="1" thickTop="1">
      <c r="B24" s="4" t="s">
        <v>1</v>
      </c>
      <c r="C24" s="4" t="s">
        <v>11</v>
      </c>
      <c r="E24" s="44">
        <v>1</v>
      </c>
      <c r="F24" s="44">
        <v>0</v>
      </c>
      <c r="G24" s="44">
        <v>1</v>
      </c>
      <c r="H24" s="44">
        <v>3</v>
      </c>
      <c r="J24" s="44">
        <v>1</v>
      </c>
      <c r="K24" s="44">
        <v>0</v>
      </c>
      <c r="L24" s="44">
        <v>3</v>
      </c>
      <c r="M24" s="44">
        <v>3</v>
      </c>
      <c r="O24" s="44">
        <v>1</v>
      </c>
      <c r="P24" s="44">
        <v>1</v>
      </c>
      <c r="Q24" s="44">
        <v>1</v>
      </c>
      <c r="R24" s="44">
        <v>3</v>
      </c>
      <c r="T24" s="44">
        <v>1</v>
      </c>
      <c r="U24" s="44">
        <v>1</v>
      </c>
      <c r="V24" s="44">
        <v>3</v>
      </c>
      <c r="W24" s="44">
        <v>3</v>
      </c>
      <c r="Y24" s="44">
        <v>1</v>
      </c>
      <c r="Z24" s="44">
        <v>2</v>
      </c>
      <c r="AA24" s="44">
        <v>1</v>
      </c>
      <c r="AB24" s="44">
        <v>3</v>
      </c>
      <c r="AD24" s="44">
        <v>1</v>
      </c>
      <c r="AE24" s="44">
        <v>2</v>
      </c>
      <c r="AF24" s="44">
        <v>3</v>
      </c>
      <c r="AG24" s="44">
        <v>3</v>
      </c>
      <c r="AI24" s="44">
        <v>1</v>
      </c>
      <c r="AJ24" s="44">
        <v>3</v>
      </c>
      <c r="AK24" s="44">
        <v>1</v>
      </c>
      <c r="AL24" s="44">
        <v>3</v>
      </c>
      <c r="AN24" s="44">
        <v>1</v>
      </c>
      <c r="AO24" s="44">
        <v>3</v>
      </c>
      <c r="AP24" s="44">
        <v>3</v>
      </c>
      <c r="AQ24" s="44">
        <v>3</v>
      </c>
    </row>
    <row r="25" spans="2:43" s="115" customFormat="1" ht="45" customHeight="1" thickBot="1" thickTop="1">
      <c r="B25" s="4"/>
      <c r="C25" s="4"/>
      <c r="E25" s="116"/>
      <c r="F25" s="117" t="s">
        <v>4</v>
      </c>
      <c r="G25" s="117" t="s">
        <v>12</v>
      </c>
      <c r="H25" s="116"/>
      <c r="J25" s="116"/>
      <c r="K25" s="117" t="s">
        <v>4</v>
      </c>
      <c r="L25" s="117" t="s">
        <v>13</v>
      </c>
      <c r="M25" s="116"/>
      <c r="O25" s="116"/>
      <c r="P25" s="117" t="s">
        <v>7</v>
      </c>
      <c r="Q25" s="117" t="s">
        <v>12</v>
      </c>
      <c r="R25" s="116"/>
      <c r="T25" s="116"/>
      <c r="U25" s="117" t="s">
        <v>7</v>
      </c>
      <c r="V25" s="117" t="s">
        <v>13</v>
      </c>
      <c r="W25" s="116"/>
      <c r="Y25" s="118"/>
      <c r="Z25" s="119" t="s">
        <v>6</v>
      </c>
      <c r="AA25" s="119" t="s">
        <v>12</v>
      </c>
      <c r="AB25" s="118"/>
      <c r="AD25" s="116"/>
      <c r="AE25" s="117" t="s">
        <v>6</v>
      </c>
      <c r="AF25" s="117" t="s">
        <v>13</v>
      </c>
      <c r="AG25" s="116"/>
      <c r="AI25" s="116"/>
      <c r="AJ25" s="117" t="s">
        <v>5</v>
      </c>
      <c r="AK25" s="117" t="s">
        <v>12</v>
      </c>
      <c r="AL25" s="116"/>
      <c r="AN25" s="116"/>
      <c r="AO25" s="117" t="s">
        <v>5</v>
      </c>
      <c r="AP25" s="117" t="s">
        <v>13</v>
      </c>
      <c r="AQ25" s="116"/>
    </row>
    <row r="26" spans="2:43" ht="16.5" thickBot="1" thickTop="1">
      <c r="B26" s="4" t="s">
        <v>2</v>
      </c>
      <c r="C26" s="4" t="s">
        <v>8</v>
      </c>
      <c r="E26" s="44">
        <v>2</v>
      </c>
      <c r="F26" s="44">
        <v>0</v>
      </c>
      <c r="G26" s="44">
        <v>0</v>
      </c>
      <c r="H26" s="44">
        <v>0</v>
      </c>
      <c r="J26" s="44">
        <v>2</v>
      </c>
      <c r="K26" s="44">
        <v>0</v>
      </c>
      <c r="L26" s="44">
        <v>2</v>
      </c>
      <c r="M26" s="44">
        <v>0</v>
      </c>
      <c r="O26" s="44">
        <v>2</v>
      </c>
      <c r="P26" s="44">
        <v>1</v>
      </c>
      <c r="Q26" s="44">
        <v>0</v>
      </c>
      <c r="R26" s="44">
        <v>0</v>
      </c>
      <c r="T26" s="44">
        <v>2</v>
      </c>
      <c r="U26" s="44">
        <v>1</v>
      </c>
      <c r="V26" s="44">
        <v>2</v>
      </c>
      <c r="W26" s="44">
        <v>0</v>
      </c>
      <c r="Y26" s="44">
        <v>2</v>
      </c>
      <c r="Z26" s="44">
        <v>2</v>
      </c>
      <c r="AA26" s="44">
        <v>0</v>
      </c>
      <c r="AB26" s="44">
        <v>0</v>
      </c>
      <c r="AD26" s="44">
        <v>2</v>
      </c>
      <c r="AE26" s="44">
        <v>2</v>
      </c>
      <c r="AF26" s="44">
        <v>2</v>
      </c>
      <c r="AG26" s="44">
        <v>0</v>
      </c>
      <c r="AI26" s="44">
        <v>2</v>
      </c>
      <c r="AJ26" s="44">
        <v>3</v>
      </c>
      <c r="AK26" s="44">
        <v>0</v>
      </c>
      <c r="AL26" s="44">
        <v>0</v>
      </c>
      <c r="AN26" s="44">
        <v>2</v>
      </c>
      <c r="AO26" s="44">
        <v>3</v>
      </c>
      <c r="AP26" s="44">
        <v>2</v>
      </c>
      <c r="AQ26" s="44">
        <v>0</v>
      </c>
    </row>
    <row r="27" spans="2:43" ht="16.5" thickBot="1" thickTop="1">
      <c r="B27" s="4" t="s">
        <v>2</v>
      </c>
      <c r="C27" s="4" t="s">
        <v>9</v>
      </c>
      <c r="E27" s="44">
        <v>2</v>
      </c>
      <c r="F27" s="44">
        <v>0</v>
      </c>
      <c r="G27" s="44">
        <v>0</v>
      </c>
      <c r="H27" s="44">
        <v>1</v>
      </c>
      <c r="J27" s="44">
        <v>2</v>
      </c>
      <c r="K27" s="44">
        <v>0</v>
      </c>
      <c r="L27" s="44">
        <v>2</v>
      </c>
      <c r="M27" s="44">
        <v>1</v>
      </c>
      <c r="O27" s="44">
        <v>2</v>
      </c>
      <c r="P27" s="44">
        <v>1</v>
      </c>
      <c r="Q27" s="44">
        <v>0</v>
      </c>
      <c r="R27" s="44">
        <v>1</v>
      </c>
      <c r="T27" s="44">
        <v>2</v>
      </c>
      <c r="U27" s="44">
        <v>1</v>
      </c>
      <c r="V27" s="44">
        <v>2</v>
      </c>
      <c r="W27" s="44">
        <v>1</v>
      </c>
      <c r="Y27" s="44">
        <v>2</v>
      </c>
      <c r="Z27" s="44">
        <v>2</v>
      </c>
      <c r="AA27" s="44">
        <v>0</v>
      </c>
      <c r="AB27" s="44">
        <v>1</v>
      </c>
      <c r="AD27" s="44">
        <v>2</v>
      </c>
      <c r="AE27" s="44">
        <v>2</v>
      </c>
      <c r="AF27" s="44">
        <v>2</v>
      </c>
      <c r="AG27" s="44">
        <v>1</v>
      </c>
      <c r="AI27" s="44">
        <v>2</v>
      </c>
      <c r="AJ27" s="44">
        <v>3</v>
      </c>
      <c r="AK27" s="44">
        <v>0</v>
      </c>
      <c r="AL27" s="44">
        <v>1</v>
      </c>
      <c r="AN27" s="44">
        <v>2</v>
      </c>
      <c r="AO27" s="44">
        <v>3</v>
      </c>
      <c r="AP27" s="44">
        <v>2</v>
      </c>
      <c r="AQ27" s="44">
        <v>1</v>
      </c>
    </row>
    <row r="28" spans="2:43" ht="16.5" thickBot="1" thickTop="1">
      <c r="B28" s="4" t="s">
        <v>2</v>
      </c>
      <c r="C28" s="4" t="s">
        <v>10</v>
      </c>
      <c r="E28" s="44">
        <v>2</v>
      </c>
      <c r="F28" s="44">
        <v>0</v>
      </c>
      <c r="G28" s="44">
        <v>0</v>
      </c>
      <c r="H28" s="44">
        <v>2</v>
      </c>
      <c r="J28" s="44">
        <v>2</v>
      </c>
      <c r="K28" s="44">
        <v>0</v>
      </c>
      <c r="L28" s="44">
        <v>2</v>
      </c>
      <c r="M28" s="44">
        <v>2</v>
      </c>
      <c r="O28" s="44">
        <v>2</v>
      </c>
      <c r="P28" s="44">
        <v>1</v>
      </c>
      <c r="Q28" s="44">
        <v>0</v>
      </c>
      <c r="R28" s="44">
        <v>2</v>
      </c>
      <c r="T28" s="44">
        <v>2</v>
      </c>
      <c r="U28" s="44">
        <v>1</v>
      </c>
      <c r="V28" s="44">
        <v>2</v>
      </c>
      <c r="W28" s="44">
        <v>2</v>
      </c>
      <c r="Y28" s="44">
        <v>2</v>
      </c>
      <c r="Z28" s="44">
        <v>2</v>
      </c>
      <c r="AA28" s="44">
        <v>0</v>
      </c>
      <c r="AB28" s="44">
        <v>2</v>
      </c>
      <c r="AD28" s="44">
        <v>2</v>
      </c>
      <c r="AE28" s="44">
        <v>2</v>
      </c>
      <c r="AF28" s="44">
        <v>2</v>
      </c>
      <c r="AG28" s="44">
        <v>2</v>
      </c>
      <c r="AI28" s="44">
        <v>2</v>
      </c>
      <c r="AJ28" s="44">
        <v>3</v>
      </c>
      <c r="AK28" s="44">
        <v>0</v>
      </c>
      <c r="AL28" s="44">
        <v>2</v>
      </c>
      <c r="AN28" s="44">
        <v>2</v>
      </c>
      <c r="AO28" s="44">
        <v>3</v>
      </c>
      <c r="AP28" s="44">
        <v>2</v>
      </c>
      <c r="AQ28" s="44">
        <v>2</v>
      </c>
    </row>
    <row r="29" spans="2:43" ht="16.5" thickBot="1" thickTop="1">
      <c r="B29" s="4" t="s">
        <v>2</v>
      </c>
      <c r="C29" s="4" t="s">
        <v>11</v>
      </c>
      <c r="E29" s="44">
        <v>2</v>
      </c>
      <c r="F29" s="44">
        <v>0</v>
      </c>
      <c r="G29" s="44">
        <v>0</v>
      </c>
      <c r="H29" s="44">
        <v>3</v>
      </c>
      <c r="J29" s="44">
        <v>2</v>
      </c>
      <c r="K29" s="44">
        <v>0</v>
      </c>
      <c r="L29" s="44">
        <v>2</v>
      </c>
      <c r="M29" s="44">
        <v>3</v>
      </c>
      <c r="O29" s="44">
        <v>2</v>
      </c>
      <c r="P29" s="44">
        <v>1</v>
      </c>
      <c r="Q29" s="44">
        <v>0</v>
      </c>
      <c r="R29" s="44">
        <v>3</v>
      </c>
      <c r="T29" s="44">
        <v>2</v>
      </c>
      <c r="U29" s="44">
        <v>1</v>
      </c>
      <c r="V29" s="44">
        <v>2</v>
      </c>
      <c r="W29" s="44">
        <v>3</v>
      </c>
      <c r="Y29" s="44">
        <v>2</v>
      </c>
      <c r="Z29" s="44">
        <v>2</v>
      </c>
      <c r="AA29" s="44">
        <v>0</v>
      </c>
      <c r="AB29" s="44">
        <v>3</v>
      </c>
      <c r="AD29" s="44">
        <v>2</v>
      </c>
      <c r="AE29" s="44">
        <v>2</v>
      </c>
      <c r="AF29" s="44">
        <v>2</v>
      </c>
      <c r="AG29" s="44">
        <v>3</v>
      </c>
      <c r="AI29" s="44">
        <v>2</v>
      </c>
      <c r="AJ29" s="44">
        <v>3</v>
      </c>
      <c r="AK29" s="44">
        <v>0</v>
      </c>
      <c r="AL29" s="44">
        <v>3</v>
      </c>
      <c r="AN29" s="44">
        <v>2</v>
      </c>
      <c r="AO29" s="44">
        <v>3</v>
      </c>
      <c r="AP29" s="44">
        <v>2</v>
      </c>
      <c r="AQ29" s="44">
        <v>3</v>
      </c>
    </row>
    <row r="30" spans="2:43" s="115" customFormat="1" ht="48" customHeight="1" thickBot="1" thickTop="1">
      <c r="B30" s="4"/>
      <c r="C30" s="4"/>
      <c r="E30" s="116"/>
      <c r="F30" s="117" t="s">
        <v>4</v>
      </c>
      <c r="G30" s="117" t="s">
        <v>14</v>
      </c>
      <c r="H30" s="116"/>
      <c r="J30" s="116"/>
      <c r="K30" s="117" t="s">
        <v>4</v>
      </c>
      <c r="L30" s="117" t="s">
        <v>15</v>
      </c>
      <c r="M30" s="116"/>
      <c r="O30" s="116"/>
      <c r="P30" s="117" t="s">
        <v>7</v>
      </c>
      <c r="Q30" s="117" t="s">
        <v>14</v>
      </c>
      <c r="R30" s="116"/>
      <c r="T30" s="116"/>
      <c r="U30" s="117" t="s">
        <v>7</v>
      </c>
      <c r="V30" s="117" t="s">
        <v>15</v>
      </c>
      <c r="W30" s="116"/>
      <c r="Y30" s="116"/>
      <c r="Z30" s="117" t="s">
        <v>6</v>
      </c>
      <c r="AA30" s="117" t="s">
        <v>14</v>
      </c>
      <c r="AB30" s="116"/>
      <c r="AD30" s="116"/>
      <c r="AE30" s="117" t="s">
        <v>6</v>
      </c>
      <c r="AF30" s="117" t="s">
        <v>15</v>
      </c>
      <c r="AG30" s="116"/>
      <c r="AI30" s="116"/>
      <c r="AJ30" s="117" t="s">
        <v>5</v>
      </c>
      <c r="AK30" s="117" t="s">
        <v>14</v>
      </c>
      <c r="AL30" s="116"/>
      <c r="AN30" s="116"/>
      <c r="AO30" s="117" t="s">
        <v>5</v>
      </c>
      <c r="AP30" s="117" t="s">
        <v>15</v>
      </c>
      <c r="AQ30" s="116"/>
    </row>
    <row r="31" spans="2:43" ht="16.5" thickBot="1" thickTop="1">
      <c r="B31" s="4" t="s">
        <v>2</v>
      </c>
      <c r="C31" s="4" t="s">
        <v>8</v>
      </c>
      <c r="E31" s="44">
        <v>2</v>
      </c>
      <c r="F31" s="44">
        <v>0</v>
      </c>
      <c r="G31" s="44">
        <v>1</v>
      </c>
      <c r="H31" s="44">
        <v>0</v>
      </c>
      <c r="J31" s="44">
        <v>2</v>
      </c>
      <c r="K31" s="44">
        <v>0</v>
      </c>
      <c r="L31" s="44">
        <v>3</v>
      </c>
      <c r="M31" s="44">
        <v>0</v>
      </c>
      <c r="O31" s="44">
        <v>2</v>
      </c>
      <c r="P31" s="44">
        <v>1</v>
      </c>
      <c r="Q31" s="44">
        <v>1</v>
      </c>
      <c r="R31" s="44">
        <v>0</v>
      </c>
      <c r="T31" s="44">
        <v>2</v>
      </c>
      <c r="U31" s="44">
        <v>1</v>
      </c>
      <c r="V31" s="44">
        <v>3</v>
      </c>
      <c r="W31" s="44">
        <v>0</v>
      </c>
      <c r="Y31" s="44">
        <v>2</v>
      </c>
      <c r="Z31" s="44">
        <v>2</v>
      </c>
      <c r="AA31" s="44">
        <v>1</v>
      </c>
      <c r="AB31" s="44">
        <v>0</v>
      </c>
      <c r="AD31" s="44">
        <v>2</v>
      </c>
      <c r="AE31" s="44">
        <v>2</v>
      </c>
      <c r="AF31" s="44">
        <v>3</v>
      </c>
      <c r="AG31" s="44">
        <v>0</v>
      </c>
      <c r="AI31" s="44">
        <v>2</v>
      </c>
      <c r="AJ31" s="44">
        <v>3</v>
      </c>
      <c r="AK31" s="44">
        <v>1</v>
      </c>
      <c r="AL31" s="44">
        <v>0</v>
      </c>
      <c r="AN31" s="44">
        <v>2</v>
      </c>
      <c r="AO31" s="44">
        <v>3</v>
      </c>
      <c r="AP31" s="44">
        <v>3</v>
      </c>
      <c r="AQ31" s="44">
        <v>0</v>
      </c>
    </row>
    <row r="32" spans="2:43" ht="16.5" thickBot="1" thickTop="1">
      <c r="B32" s="4" t="s">
        <v>2</v>
      </c>
      <c r="C32" s="4" t="s">
        <v>9</v>
      </c>
      <c r="E32" s="44">
        <v>2</v>
      </c>
      <c r="F32" s="44">
        <v>0</v>
      </c>
      <c r="G32" s="44">
        <v>1</v>
      </c>
      <c r="H32" s="44">
        <v>1</v>
      </c>
      <c r="J32" s="44">
        <v>2</v>
      </c>
      <c r="K32" s="44">
        <v>0</v>
      </c>
      <c r="L32" s="44">
        <v>3</v>
      </c>
      <c r="M32" s="44">
        <v>1</v>
      </c>
      <c r="O32" s="44">
        <v>2</v>
      </c>
      <c r="P32" s="44">
        <v>1</v>
      </c>
      <c r="Q32" s="44">
        <v>1</v>
      </c>
      <c r="R32" s="44">
        <v>1</v>
      </c>
      <c r="T32" s="44">
        <v>2</v>
      </c>
      <c r="U32" s="44">
        <v>1</v>
      </c>
      <c r="V32" s="44">
        <v>3</v>
      </c>
      <c r="W32" s="44">
        <v>1</v>
      </c>
      <c r="Y32" s="44">
        <v>2</v>
      </c>
      <c r="Z32" s="44">
        <v>2</v>
      </c>
      <c r="AA32" s="44">
        <v>1</v>
      </c>
      <c r="AB32" s="44">
        <v>1</v>
      </c>
      <c r="AD32" s="44">
        <v>2</v>
      </c>
      <c r="AE32" s="44">
        <v>2</v>
      </c>
      <c r="AF32" s="44">
        <v>3</v>
      </c>
      <c r="AG32" s="44">
        <v>1</v>
      </c>
      <c r="AI32" s="44">
        <v>2</v>
      </c>
      <c r="AJ32" s="44">
        <v>3</v>
      </c>
      <c r="AK32" s="44">
        <v>1</v>
      </c>
      <c r="AL32" s="44">
        <v>1</v>
      </c>
      <c r="AN32" s="44">
        <v>2</v>
      </c>
      <c r="AO32" s="44">
        <v>3</v>
      </c>
      <c r="AP32" s="44">
        <v>3</v>
      </c>
      <c r="AQ32" s="44">
        <v>1</v>
      </c>
    </row>
    <row r="33" spans="2:43" ht="16.5" thickBot="1" thickTop="1">
      <c r="B33" s="4" t="s">
        <v>2</v>
      </c>
      <c r="C33" s="4" t="s">
        <v>10</v>
      </c>
      <c r="E33" s="44">
        <v>2</v>
      </c>
      <c r="F33" s="44">
        <v>0</v>
      </c>
      <c r="G33" s="44">
        <v>1</v>
      </c>
      <c r="H33" s="44">
        <v>2</v>
      </c>
      <c r="J33" s="44">
        <v>2</v>
      </c>
      <c r="K33" s="44">
        <v>0</v>
      </c>
      <c r="L33" s="44">
        <v>3</v>
      </c>
      <c r="M33" s="44">
        <v>2</v>
      </c>
      <c r="O33" s="44">
        <v>2</v>
      </c>
      <c r="P33" s="44">
        <v>1</v>
      </c>
      <c r="Q33" s="44">
        <v>1</v>
      </c>
      <c r="R33" s="44">
        <v>2</v>
      </c>
      <c r="T33" s="44">
        <v>2</v>
      </c>
      <c r="U33" s="44">
        <v>1</v>
      </c>
      <c r="V33" s="44">
        <v>3</v>
      </c>
      <c r="W33" s="44">
        <v>2</v>
      </c>
      <c r="Y33" s="44">
        <v>2</v>
      </c>
      <c r="Z33" s="44">
        <v>2</v>
      </c>
      <c r="AA33" s="44">
        <v>1</v>
      </c>
      <c r="AB33" s="44">
        <v>2</v>
      </c>
      <c r="AD33" s="44">
        <v>2</v>
      </c>
      <c r="AE33" s="44">
        <v>2</v>
      </c>
      <c r="AF33" s="44">
        <v>3</v>
      </c>
      <c r="AG33" s="44">
        <v>2</v>
      </c>
      <c r="AI33" s="44">
        <v>2</v>
      </c>
      <c r="AJ33" s="44">
        <v>3</v>
      </c>
      <c r="AK33" s="44">
        <v>1</v>
      </c>
      <c r="AL33" s="44">
        <v>2</v>
      </c>
      <c r="AN33" s="44">
        <v>2</v>
      </c>
      <c r="AO33" s="44">
        <v>3</v>
      </c>
      <c r="AP33" s="44">
        <v>3</v>
      </c>
      <c r="AQ33" s="44">
        <v>2</v>
      </c>
    </row>
    <row r="34" spans="2:43" ht="16.5" thickBot="1" thickTop="1">
      <c r="B34" s="4" t="s">
        <v>2</v>
      </c>
      <c r="C34" s="4" t="s">
        <v>11</v>
      </c>
      <c r="E34" s="44">
        <v>2</v>
      </c>
      <c r="F34" s="44">
        <v>0</v>
      </c>
      <c r="G34" s="44">
        <v>1</v>
      </c>
      <c r="H34" s="44">
        <v>3</v>
      </c>
      <c r="J34" s="44">
        <v>2</v>
      </c>
      <c r="K34" s="44">
        <v>0</v>
      </c>
      <c r="L34" s="44">
        <v>3</v>
      </c>
      <c r="M34" s="44">
        <v>3</v>
      </c>
      <c r="O34" s="44">
        <v>2</v>
      </c>
      <c r="P34" s="44">
        <v>1</v>
      </c>
      <c r="Q34" s="44">
        <v>1</v>
      </c>
      <c r="R34" s="44">
        <v>3</v>
      </c>
      <c r="T34" s="44">
        <v>2</v>
      </c>
      <c r="U34" s="44">
        <v>1</v>
      </c>
      <c r="V34" s="44">
        <v>3</v>
      </c>
      <c r="W34" s="44">
        <v>3</v>
      </c>
      <c r="Y34" s="44">
        <v>2</v>
      </c>
      <c r="Z34" s="44">
        <v>2</v>
      </c>
      <c r="AA34" s="44">
        <v>1</v>
      </c>
      <c r="AB34" s="44">
        <v>3</v>
      </c>
      <c r="AD34" s="44">
        <v>2</v>
      </c>
      <c r="AE34" s="44">
        <v>2</v>
      </c>
      <c r="AF34" s="44">
        <v>3</v>
      </c>
      <c r="AG34" s="44">
        <v>3</v>
      </c>
      <c r="AI34" s="44">
        <v>2</v>
      </c>
      <c r="AJ34" s="44">
        <v>3</v>
      </c>
      <c r="AK34" s="44">
        <v>1</v>
      </c>
      <c r="AL34" s="44">
        <v>3</v>
      </c>
      <c r="AN34" s="44">
        <v>2</v>
      </c>
      <c r="AO34" s="44">
        <v>3</v>
      </c>
      <c r="AP34" s="44">
        <v>3</v>
      </c>
      <c r="AQ34" s="44">
        <v>3</v>
      </c>
    </row>
    <row r="35" spans="2:43" s="115" customFormat="1" ht="44.25" customHeight="1" thickBot="1" thickTop="1">
      <c r="B35" s="4"/>
      <c r="C35" s="4"/>
      <c r="E35" s="116"/>
      <c r="F35" s="117" t="s">
        <v>4</v>
      </c>
      <c r="G35" s="117" t="s">
        <v>12</v>
      </c>
      <c r="H35" s="116"/>
      <c r="J35" s="116"/>
      <c r="K35" s="117" t="s">
        <v>4</v>
      </c>
      <c r="L35" s="117" t="s">
        <v>13</v>
      </c>
      <c r="M35" s="116"/>
      <c r="O35" s="116"/>
      <c r="P35" s="117" t="s">
        <v>7</v>
      </c>
      <c r="Q35" s="117" t="s">
        <v>12</v>
      </c>
      <c r="R35" s="116"/>
      <c r="T35" s="116"/>
      <c r="U35" s="117" t="s">
        <v>7</v>
      </c>
      <c r="V35" s="117" t="s">
        <v>13</v>
      </c>
      <c r="W35" s="116"/>
      <c r="Y35" s="116"/>
      <c r="Z35" s="117" t="s">
        <v>6</v>
      </c>
      <c r="AA35" s="117" t="s">
        <v>12</v>
      </c>
      <c r="AB35" s="116"/>
      <c r="AD35" s="116"/>
      <c r="AE35" s="117" t="s">
        <v>6</v>
      </c>
      <c r="AF35" s="117" t="s">
        <v>13</v>
      </c>
      <c r="AG35" s="116"/>
      <c r="AI35" s="116"/>
      <c r="AJ35" s="117" t="s">
        <v>5</v>
      </c>
      <c r="AK35" s="117" t="s">
        <v>12</v>
      </c>
      <c r="AL35" s="116"/>
      <c r="AN35" s="116"/>
      <c r="AO35" s="117" t="s">
        <v>5</v>
      </c>
      <c r="AP35" s="117" t="s">
        <v>13</v>
      </c>
      <c r="AQ35" s="116"/>
    </row>
    <row r="36" spans="2:43" ht="16.5" thickBot="1" thickTop="1">
      <c r="B36" s="4" t="s">
        <v>3</v>
      </c>
      <c r="C36" s="4" t="s">
        <v>8</v>
      </c>
      <c r="E36" s="44">
        <v>3</v>
      </c>
      <c r="F36" s="44">
        <v>0</v>
      </c>
      <c r="G36" s="44">
        <v>0</v>
      </c>
      <c r="H36" s="44">
        <v>0</v>
      </c>
      <c r="J36" s="44">
        <v>3</v>
      </c>
      <c r="K36" s="44">
        <v>0</v>
      </c>
      <c r="L36" s="44">
        <v>2</v>
      </c>
      <c r="M36" s="44">
        <v>0</v>
      </c>
      <c r="O36" s="44">
        <v>3</v>
      </c>
      <c r="P36" s="44">
        <v>1</v>
      </c>
      <c r="Q36" s="44">
        <v>0</v>
      </c>
      <c r="R36" s="44">
        <v>0</v>
      </c>
      <c r="T36" s="44">
        <v>3</v>
      </c>
      <c r="U36" s="44">
        <v>1</v>
      </c>
      <c r="V36" s="44">
        <v>2</v>
      </c>
      <c r="W36" s="44">
        <v>0</v>
      </c>
      <c r="Y36" s="44">
        <v>3</v>
      </c>
      <c r="Z36" s="44">
        <v>2</v>
      </c>
      <c r="AA36" s="44">
        <v>0</v>
      </c>
      <c r="AB36" s="44">
        <v>0</v>
      </c>
      <c r="AD36" s="44">
        <v>3</v>
      </c>
      <c r="AE36" s="44">
        <v>2</v>
      </c>
      <c r="AF36" s="44">
        <v>2</v>
      </c>
      <c r="AG36" s="44">
        <v>0</v>
      </c>
      <c r="AI36" s="44">
        <v>3</v>
      </c>
      <c r="AJ36" s="44">
        <v>3</v>
      </c>
      <c r="AK36" s="44">
        <v>0</v>
      </c>
      <c r="AL36" s="44">
        <v>0</v>
      </c>
      <c r="AN36" s="44">
        <v>3</v>
      </c>
      <c r="AO36" s="44">
        <v>3</v>
      </c>
      <c r="AP36" s="44">
        <v>2</v>
      </c>
      <c r="AQ36" s="44">
        <v>0</v>
      </c>
    </row>
    <row r="37" spans="2:43" ht="16.5" thickBot="1" thickTop="1">
      <c r="B37" s="4" t="s">
        <v>3</v>
      </c>
      <c r="C37" s="4" t="s">
        <v>9</v>
      </c>
      <c r="E37" s="44">
        <v>3</v>
      </c>
      <c r="F37" s="44">
        <v>0</v>
      </c>
      <c r="G37" s="44">
        <v>0</v>
      </c>
      <c r="H37" s="44">
        <v>1</v>
      </c>
      <c r="J37" s="44">
        <v>3</v>
      </c>
      <c r="K37" s="44">
        <v>0</v>
      </c>
      <c r="L37" s="44">
        <v>2</v>
      </c>
      <c r="M37" s="44">
        <v>1</v>
      </c>
      <c r="O37" s="44">
        <v>3</v>
      </c>
      <c r="P37" s="44">
        <v>1</v>
      </c>
      <c r="Q37" s="44">
        <v>0</v>
      </c>
      <c r="R37" s="44">
        <v>1</v>
      </c>
      <c r="T37" s="44">
        <v>3</v>
      </c>
      <c r="U37" s="44">
        <v>1</v>
      </c>
      <c r="V37" s="44">
        <v>2</v>
      </c>
      <c r="W37" s="44">
        <v>1</v>
      </c>
      <c r="Y37" s="44">
        <v>3</v>
      </c>
      <c r="Z37" s="44">
        <v>2</v>
      </c>
      <c r="AA37" s="44">
        <v>0</v>
      </c>
      <c r="AB37" s="44">
        <v>1</v>
      </c>
      <c r="AD37" s="44">
        <v>3</v>
      </c>
      <c r="AE37" s="44">
        <v>2</v>
      </c>
      <c r="AF37" s="44">
        <v>2</v>
      </c>
      <c r="AG37" s="44">
        <v>1</v>
      </c>
      <c r="AI37" s="44">
        <v>3</v>
      </c>
      <c r="AJ37" s="44">
        <v>3</v>
      </c>
      <c r="AK37" s="44">
        <v>0</v>
      </c>
      <c r="AL37" s="44">
        <v>1</v>
      </c>
      <c r="AN37" s="44">
        <v>3</v>
      </c>
      <c r="AO37" s="44">
        <v>3</v>
      </c>
      <c r="AP37" s="44">
        <v>2</v>
      </c>
      <c r="AQ37" s="44">
        <v>1</v>
      </c>
    </row>
    <row r="38" spans="2:43" ht="16.5" thickBot="1" thickTop="1">
      <c r="B38" s="4" t="s">
        <v>3</v>
      </c>
      <c r="C38" s="4" t="s">
        <v>10</v>
      </c>
      <c r="E38" s="44">
        <v>3</v>
      </c>
      <c r="F38" s="44">
        <v>0</v>
      </c>
      <c r="G38" s="44">
        <v>0</v>
      </c>
      <c r="H38" s="44">
        <v>2</v>
      </c>
      <c r="J38" s="44">
        <v>3</v>
      </c>
      <c r="K38" s="44">
        <v>0</v>
      </c>
      <c r="L38" s="44">
        <v>2</v>
      </c>
      <c r="M38" s="44">
        <v>2</v>
      </c>
      <c r="O38" s="44">
        <v>3</v>
      </c>
      <c r="P38" s="44">
        <v>1</v>
      </c>
      <c r="Q38" s="44">
        <v>0</v>
      </c>
      <c r="R38" s="44">
        <v>2</v>
      </c>
      <c r="T38" s="44">
        <v>3</v>
      </c>
      <c r="U38" s="44">
        <v>1</v>
      </c>
      <c r="V38" s="44">
        <v>2</v>
      </c>
      <c r="W38" s="44">
        <v>2</v>
      </c>
      <c r="Y38" s="44">
        <v>3</v>
      </c>
      <c r="Z38" s="44">
        <v>2</v>
      </c>
      <c r="AA38" s="44">
        <v>0</v>
      </c>
      <c r="AB38" s="44">
        <v>2</v>
      </c>
      <c r="AD38" s="44">
        <v>3</v>
      </c>
      <c r="AE38" s="44">
        <v>2</v>
      </c>
      <c r="AF38" s="44">
        <v>2</v>
      </c>
      <c r="AG38" s="44">
        <v>2</v>
      </c>
      <c r="AI38" s="44">
        <v>3</v>
      </c>
      <c r="AJ38" s="44">
        <v>3</v>
      </c>
      <c r="AK38" s="44">
        <v>0</v>
      </c>
      <c r="AL38" s="44">
        <v>2</v>
      </c>
      <c r="AN38" s="44">
        <v>3</v>
      </c>
      <c r="AO38" s="44">
        <v>3</v>
      </c>
      <c r="AP38" s="44">
        <v>2</v>
      </c>
      <c r="AQ38" s="44">
        <v>2</v>
      </c>
    </row>
    <row r="39" spans="2:43" ht="16.5" thickBot="1" thickTop="1">
      <c r="B39" s="4" t="s">
        <v>3</v>
      </c>
      <c r="C39" s="4" t="s">
        <v>11</v>
      </c>
      <c r="E39" s="44">
        <v>3</v>
      </c>
      <c r="F39" s="44">
        <v>0</v>
      </c>
      <c r="G39" s="44">
        <v>0</v>
      </c>
      <c r="H39" s="44">
        <v>3</v>
      </c>
      <c r="J39" s="44">
        <v>3</v>
      </c>
      <c r="K39" s="44">
        <v>0</v>
      </c>
      <c r="L39" s="44">
        <v>2</v>
      </c>
      <c r="M39" s="44">
        <v>3</v>
      </c>
      <c r="O39" s="44">
        <v>3</v>
      </c>
      <c r="P39" s="44">
        <v>1</v>
      </c>
      <c r="Q39" s="44">
        <v>0</v>
      </c>
      <c r="R39" s="44">
        <v>3</v>
      </c>
      <c r="T39" s="44">
        <v>3</v>
      </c>
      <c r="U39" s="44">
        <v>1</v>
      </c>
      <c r="V39" s="44">
        <v>2</v>
      </c>
      <c r="W39" s="44">
        <v>3</v>
      </c>
      <c r="Y39" s="44">
        <v>3</v>
      </c>
      <c r="Z39" s="44">
        <v>2</v>
      </c>
      <c r="AA39" s="44">
        <v>0</v>
      </c>
      <c r="AB39" s="44">
        <v>3</v>
      </c>
      <c r="AD39" s="44">
        <v>3</v>
      </c>
      <c r="AE39" s="44">
        <v>2</v>
      </c>
      <c r="AF39" s="44">
        <v>2</v>
      </c>
      <c r="AG39" s="44">
        <v>3</v>
      </c>
      <c r="AI39" s="44">
        <v>3</v>
      </c>
      <c r="AJ39" s="44">
        <v>3</v>
      </c>
      <c r="AK39" s="44">
        <v>0</v>
      </c>
      <c r="AL39" s="44">
        <v>3</v>
      </c>
      <c r="AN39" s="44">
        <v>3</v>
      </c>
      <c r="AO39" s="44">
        <v>3</v>
      </c>
      <c r="AP39" s="44">
        <v>2</v>
      </c>
      <c r="AQ39" s="44">
        <v>3</v>
      </c>
    </row>
    <row r="40" spans="2:43" s="115" customFormat="1" ht="41.25" customHeight="1" thickBot="1" thickTop="1">
      <c r="B40" s="4"/>
      <c r="C40" s="4"/>
      <c r="E40" s="116"/>
      <c r="F40" s="117" t="s">
        <v>4</v>
      </c>
      <c r="G40" s="117" t="s">
        <v>14</v>
      </c>
      <c r="H40" s="116"/>
      <c r="J40" s="116"/>
      <c r="K40" s="117" t="s">
        <v>4</v>
      </c>
      <c r="L40" s="117" t="s">
        <v>15</v>
      </c>
      <c r="M40" s="116"/>
      <c r="O40" s="116"/>
      <c r="P40" s="117" t="s">
        <v>7</v>
      </c>
      <c r="Q40" s="117" t="s">
        <v>14</v>
      </c>
      <c r="R40" s="116"/>
      <c r="T40" s="116"/>
      <c r="U40" s="117" t="s">
        <v>7</v>
      </c>
      <c r="V40" s="117" t="s">
        <v>15</v>
      </c>
      <c r="W40" s="116"/>
      <c r="Y40" s="116"/>
      <c r="Z40" s="117" t="s">
        <v>6</v>
      </c>
      <c r="AA40" s="117" t="s">
        <v>14</v>
      </c>
      <c r="AB40" s="116"/>
      <c r="AD40" s="116"/>
      <c r="AE40" s="117" t="s">
        <v>6</v>
      </c>
      <c r="AF40" s="117" t="s">
        <v>15</v>
      </c>
      <c r="AG40" s="116"/>
      <c r="AI40" s="116"/>
      <c r="AJ40" s="117" t="s">
        <v>5</v>
      </c>
      <c r="AK40" s="117" t="s">
        <v>14</v>
      </c>
      <c r="AL40" s="116"/>
      <c r="AN40" s="118"/>
      <c r="AO40" s="119" t="s">
        <v>5</v>
      </c>
      <c r="AP40" s="119" t="s">
        <v>15</v>
      </c>
      <c r="AQ40" s="118"/>
    </row>
    <row r="41" spans="2:43" ht="16.5" thickBot="1" thickTop="1">
      <c r="B41" s="4" t="s">
        <v>3</v>
      </c>
      <c r="C41" s="4" t="s">
        <v>8</v>
      </c>
      <c r="E41" s="44">
        <v>3</v>
      </c>
      <c r="F41" s="44">
        <v>0</v>
      </c>
      <c r="G41" s="44">
        <v>1</v>
      </c>
      <c r="H41" s="44">
        <v>0</v>
      </c>
      <c r="J41" s="44">
        <v>3</v>
      </c>
      <c r="K41" s="44">
        <v>0</v>
      </c>
      <c r="L41" s="44">
        <v>3</v>
      </c>
      <c r="M41" s="44">
        <v>0</v>
      </c>
      <c r="O41" s="44">
        <v>3</v>
      </c>
      <c r="P41" s="44">
        <v>1</v>
      </c>
      <c r="Q41" s="44">
        <v>1</v>
      </c>
      <c r="R41" s="44">
        <v>0</v>
      </c>
      <c r="T41" s="44">
        <v>3</v>
      </c>
      <c r="U41" s="44">
        <v>1</v>
      </c>
      <c r="V41" s="44">
        <v>3</v>
      </c>
      <c r="W41" s="44">
        <v>0</v>
      </c>
      <c r="Y41" s="44">
        <v>3</v>
      </c>
      <c r="Z41" s="44">
        <v>2</v>
      </c>
      <c r="AA41" s="44">
        <v>1</v>
      </c>
      <c r="AB41" s="44">
        <v>0</v>
      </c>
      <c r="AD41" s="44">
        <v>3</v>
      </c>
      <c r="AE41" s="44">
        <v>2</v>
      </c>
      <c r="AF41" s="44">
        <v>3</v>
      </c>
      <c r="AG41" s="44">
        <v>0</v>
      </c>
      <c r="AI41" s="44">
        <v>3</v>
      </c>
      <c r="AJ41" s="44">
        <v>3</v>
      </c>
      <c r="AK41" s="44">
        <v>1</v>
      </c>
      <c r="AL41" s="44">
        <v>0</v>
      </c>
      <c r="AN41" s="44">
        <v>3</v>
      </c>
      <c r="AO41" s="44">
        <v>3</v>
      </c>
      <c r="AP41" s="44">
        <v>3</v>
      </c>
      <c r="AQ41" s="44">
        <v>0</v>
      </c>
    </row>
    <row r="42" spans="2:43" ht="16.5" thickBot="1" thickTop="1">
      <c r="B42" s="4" t="s">
        <v>3</v>
      </c>
      <c r="C42" s="4" t="s">
        <v>9</v>
      </c>
      <c r="E42" s="44">
        <v>3</v>
      </c>
      <c r="F42" s="44">
        <v>0</v>
      </c>
      <c r="G42" s="44">
        <v>1</v>
      </c>
      <c r="H42" s="44">
        <v>1</v>
      </c>
      <c r="J42" s="44">
        <v>3</v>
      </c>
      <c r="K42" s="44">
        <v>0</v>
      </c>
      <c r="L42" s="44">
        <v>3</v>
      </c>
      <c r="M42" s="44">
        <v>1</v>
      </c>
      <c r="O42" s="44">
        <v>3</v>
      </c>
      <c r="P42" s="44">
        <v>1</v>
      </c>
      <c r="Q42" s="44">
        <v>1</v>
      </c>
      <c r="R42" s="44">
        <v>1</v>
      </c>
      <c r="T42" s="44">
        <v>3</v>
      </c>
      <c r="U42" s="44">
        <v>1</v>
      </c>
      <c r="V42" s="44">
        <v>3</v>
      </c>
      <c r="W42" s="44">
        <v>1</v>
      </c>
      <c r="Y42" s="44">
        <v>3</v>
      </c>
      <c r="Z42" s="44">
        <v>2</v>
      </c>
      <c r="AA42" s="44">
        <v>1</v>
      </c>
      <c r="AB42" s="44">
        <v>1</v>
      </c>
      <c r="AD42" s="44">
        <v>3</v>
      </c>
      <c r="AE42" s="44">
        <v>2</v>
      </c>
      <c r="AF42" s="44">
        <v>3</v>
      </c>
      <c r="AG42" s="44">
        <v>1</v>
      </c>
      <c r="AI42" s="44">
        <v>3</v>
      </c>
      <c r="AJ42" s="44">
        <v>3</v>
      </c>
      <c r="AK42" s="44">
        <v>1</v>
      </c>
      <c r="AL42" s="44">
        <v>1</v>
      </c>
      <c r="AN42" s="44">
        <v>3</v>
      </c>
      <c r="AO42" s="44">
        <v>3</v>
      </c>
      <c r="AP42" s="44">
        <v>3</v>
      </c>
      <c r="AQ42" s="44">
        <v>1</v>
      </c>
    </row>
    <row r="43" spans="2:43" ht="16.5" thickBot="1" thickTop="1">
      <c r="B43" s="4" t="s">
        <v>3</v>
      </c>
      <c r="C43" s="4" t="s">
        <v>10</v>
      </c>
      <c r="E43" s="44">
        <v>3</v>
      </c>
      <c r="F43" s="44">
        <v>0</v>
      </c>
      <c r="G43" s="44">
        <v>1</v>
      </c>
      <c r="H43" s="44">
        <v>2</v>
      </c>
      <c r="J43" s="44">
        <v>3</v>
      </c>
      <c r="K43" s="44">
        <v>0</v>
      </c>
      <c r="L43" s="44">
        <v>3</v>
      </c>
      <c r="M43" s="44">
        <v>2</v>
      </c>
      <c r="O43" s="44">
        <v>3</v>
      </c>
      <c r="P43" s="44">
        <v>1</v>
      </c>
      <c r="Q43" s="44">
        <v>1</v>
      </c>
      <c r="R43" s="44">
        <v>2</v>
      </c>
      <c r="T43" s="44">
        <v>3</v>
      </c>
      <c r="U43" s="44">
        <v>1</v>
      </c>
      <c r="V43" s="44">
        <v>3</v>
      </c>
      <c r="W43" s="44">
        <v>2</v>
      </c>
      <c r="Y43" s="44">
        <v>3</v>
      </c>
      <c r="Z43" s="44">
        <v>2</v>
      </c>
      <c r="AA43" s="44">
        <v>1</v>
      </c>
      <c r="AB43" s="44">
        <v>2</v>
      </c>
      <c r="AD43" s="44">
        <v>3</v>
      </c>
      <c r="AE43" s="44">
        <v>2</v>
      </c>
      <c r="AF43" s="44">
        <v>3</v>
      </c>
      <c r="AG43" s="44">
        <v>2</v>
      </c>
      <c r="AI43" s="44">
        <v>3</v>
      </c>
      <c r="AJ43" s="44">
        <v>3</v>
      </c>
      <c r="AK43" s="44">
        <v>1</v>
      </c>
      <c r="AL43" s="44">
        <v>2</v>
      </c>
      <c r="AN43" s="44">
        <v>3</v>
      </c>
      <c r="AO43" s="44">
        <v>3</v>
      </c>
      <c r="AP43" s="44">
        <v>3</v>
      </c>
      <c r="AQ43" s="44">
        <v>2</v>
      </c>
    </row>
    <row r="44" spans="2:43" ht="16.5" thickBot="1" thickTop="1">
      <c r="B44" s="4" t="s">
        <v>3</v>
      </c>
      <c r="C44" s="4" t="s">
        <v>11</v>
      </c>
      <c r="E44" s="44">
        <v>3</v>
      </c>
      <c r="F44" s="44">
        <v>0</v>
      </c>
      <c r="G44" s="44">
        <v>1</v>
      </c>
      <c r="H44" s="44">
        <v>3</v>
      </c>
      <c r="J44" s="44">
        <v>3</v>
      </c>
      <c r="K44" s="44">
        <v>0</v>
      </c>
      <c r="L44" s="44">
        <v>3</v>
      </c>
      <c r="M44" s="44">
        <v>3</v>
      </c>
      <c r="O44" s="44">
        <v>3</v>
      </c>
      <c r="P44" s="44">
        <v>1</v>
      </c>
      <c r="Q44" s="44">
        <v>1</v>
      </c>
      <c r="R44" s="44">
        <v>3</v>
      </c>
      <c r="T44" s="44">
        <v>3</v>
      </c>
      <c r="U44" s="44">
        <v>1</v>
      </c>
      <c r="V44" s="44">
        <v>3</v>
      </c>
      <c r="W44" s="44">
        <v>3</v>
      </c>
      <c r="Y44" s="44">
        <v>3</v>
      </c>
      <c r="Z44" s="44">
        <v>2</v>
      </c>
      <c r="AA44" s="44">
        <v>1</v>
      </c>
      <c r="AB44" s="44">
        <v>3</v>
      </c>
      <c r="AD44" s="44">
        <v>3</v>
      </c>
      <c r="AE44" s="44">
        <v>2</v>
      </c>
      <c r="AF44" s="44">
        <v>3</v>
      </c>
      <c r="AG44" s="44">
        <v>3</v>
      </c>
      <c r="AI44" s="44">
        <v>3</v>
      </c>
      <c r="AJ44" s="44">
        <v>3</v>
      </c>
      <c r="AK44" s="44">
        <v>1</v>
      </c>
      <c r="AL44" s="44">
        <v>3</v>
      </c>
      <c r="AN44" s="44">
        <v>3</v>
      </c>
      <c r="AO44" s="44">
        <v>3</v>
      </c>
      <c r="AP44" s="44">
        <v>3</v>
      </c>
      <c r="AQ44" s="44">
        <v>3</v>
      </c>
    </row>
    <row r="45" spans="20:23" ht="15.75" thickTop="1">
      <c r="T45" s="120"/>
      <c r="U45" s="120"/>
      <c r="V45" s="120"/>
      <c r="W45" s="120"/>
    </row>
  </sheetData>
  <sheetProtection/>
  <conditionalFormatting sqref="C5:AQ44">
    <cfRule type="cellIs" priority="1" dxfId="6" operator="equal">
      <formula>3</formula>
    </cfRule>
    <cfRule type="cellIs" priority="2" dxfId="7" operator="equal">
      <formula>1</formula>
    </cfRule>
    <cfRule type="cellIs" priority="3" dxfId="8" operator="equal">
      <formula>2</formula>
    </cfRule>
    <cfRule type="cellIs" priority="4" dxfId="9" operator="equal">
      <formula>1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66" r:id="rId1"/>
  <headerFooter>
    <oddFooter>&amp;LCopyright - Groupe Béna&amp;R&amp;F&amp;A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289"/>
  <sheetViews>
    <sheetView zoomScalePageLayoutView="0" workbookViewId="0" topLeftCell="A1">
      <selection activeCell="X43" sqref="X43"/>
    </sheetView>
  </sheetViews>
  <sheetFormatPr defaultColWidth="11.421875" defaultRowHeight="15"/>
  <cols>
    <col min="1" max="1" width="1.1484375" style="0" customWidth="1"/>
    <col min="2" max="4" width="2.8515625" style="0" customWidth="1"/>
    <col min="5" max="5" width="5.00390625" style="0" customWidth="1"/>
    <col min="6" max="9" width="3.7109375" style="1" customWidth="1"/>
    <col min="10" max="10" width="0.9921875" style="8" customWidth="1"/>
    <col min="11" max="12" width="4.00390625" style="1" customWidth="1"/>
    <col min="13" max="13" width="3.00390625" style="0" customWidth="1"/>
    <col min="14" max="14" width="1.7109375" style="2" customWidth="1"/>
    <col min="15" max="18" width="3.8515625" style="0" customWidth="1"/>
    <col min="19" max="24" width="3.28125" style="0" customWidth="1"/>
    <col min="25" max="25" width="3.28125" style="0" bestFit="1" customWidth="1"/>
    <col min="26" max="26" width="4.28125" style="0" customWidth="1"/>
    <col min="27" max="27" width="3.28125" style="2" customWidth="1"/>
    <col min="28" max="28" width="3.421875" style="2" customWidth="1"/>
    <col min="29" max="33" width="1.7109375" style="2" customWidth="1"/>
    <col min="34" max="34" width="4.00390625" style="1" customWidth="1"/>
    <col min="35" max="48" width="1.7109375" style="3" customWidth="1"/>
    <col min="49" max="49" width="0.9921875" style="4" customWidth="1"/>
    <col min="50" max="50" width="3.8515625" style="1" customWidth="1"/>
    <col min="51" max="51" width="3.421875" style="1" customWidth="1"/>
    <col min="52" max="52" width="3.57421875" style="1" customWidth="1"/>
    <col min="53" max="83" width="1.7109375" style="1" customWidth="1"/>
    <col min="84" max="84" width="0.9921875" style="8" customWidth="1"/>
    <col min="85" max="85" width="4.140625" style="1" customWidth="1"/>
    <col min="86" max="97" width="3.57421875" style="0" customWidth="1"/>
    <col min="98" max="98" width="1.28515625" style="2" customWidth="1"/>
    <col min="99" max="99" width="4.00390625" style="1" customWidth="1"/>
    <col min="100" max="101" width="11.421875" style="2" customWidth="1"/>
  </cols>
  <sheetData>
    <row r="1" spans="6:99" s="2" customFormat="1" ht="4.5" customHeight="1">
      <c r="F1" s="8"/>
      <c r="G1" s="8"/>
      <c r="H1" s="8"/>
      <c r="I1" s="8"/>
      <c r="J1" s="8"/>
      <c r="K1" s="8"/>
      <c r="L1" s="8"/>
      <c r="AH1" s="8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U1" s="8"/>
    </row>
    <row r="2" spans="2:99" s="2" customFormat="1" ht="20.25" customHeight="1">
      <c r="B2" s="53" t="s">
        <v>36</v>
      </c>
      <c r="F2" s="8"/>
      <c r="G2" s="8"/>
      <c r="H2" s="8"/>
      <c r="I2" s="8"/>
      <c r="J2" s="8"/>
      <c r="K2" s="8"/>
      <c r="L2" s="8"/>
      <c r="AH2" s="8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U2" s="8"/>
    </row>
    <row r="3" spans="2:99" s="2" customFormat="1" ht="13.5" customHeight="1">
      <c r="B3" s="111" t="s">
        <v>38</v>
      </c>
      <c r="F3" s="8"/>
      <c r="G3" s="8"/>
      <c r="H3" s="8"/>
      <c r="I3" s="8"/>
      <c r="J3" s="8"/>
      <c r="K3" s="8"/>
      <c r="L3" s="8"/>
      <c r="AH3" s="8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109" t="s">
        <v>37</v>
      </c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8"/>
      <c r="CU3" s="8"/>
    </row>
    <row r="4" spans="2:99" s="2" customFormat="1" ht="13.5" customHeight="1">
      <c r="B4" s="53"/>
      <c r="F4" s="8"/>
      <c r="H4" s="8"/>
      <c r="I4" s="8"/>
      <c r="J4" s="8"/>
      <c r="L4" s="8"/>
      <c r="AG4" s="106" t="s">
        <v>28</v>
      </c>
      <c r="AH4" s="106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4"/>
      <c r="AX4" s="109" t="s">
        <v>33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8"/>
      <c r="CU4" s="8"/>
    </row>
    <row r="5" spans="3:99" s="2" customFormat="1" ht="13.5" customHeight="1">
      <c r="C5" s="107" t="s">
        <v>26</v>
      </c>
      <c r="D5" s="107"/>
      <c r="E5" s="107"/>
      <c r="F5" s="48"/>
      <c r="G5" s="107"/>
      <c r="H5" s="48"/>
      <c r="I5" s="48"/>
      <c r="J5" s="48"/>
      <c r="K5" s="48"/>
      <c r="L5" s="48"/>
      <c r="M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H5" s="108" t="s">
        <v>27</v>
      </c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4"/>
      <c r="AX5" s="109" t="s">
        <v>29</v>
      </c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8"/>
      <c r="CG5" s="54"/>
      <c r="CU5" s="8"/>
    </row>
    <row r="6" spans="13:99" s="2" customFormat="1" ht="13.5" customHeight="1">
      <c r="M6" s="107" t="s">
        <v>25</v>
      </c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H6" s="108" t="s">
        <v>30</v>
      </c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4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8"/>
      <c r="CG6" s="54" t="s">
        <v>19</v>
      </c>
      <c r="CU6" s="8"/>
    </row>
    <row r="7" spans="3:99" s="2" customFormat="1" ht="13.5" customHeight="1">
      <c r="C7" s="128" t="s">
        <v>49</v>
      </c>
      <c r="D7" s="125"/>
      <c r="E7" s="125"/>
      <c r="F7" s="125"/>
      <c r="G7" s="125"/>
      <c r="H7" s="125"/>
      <c r="I7" s="125"/>
      <c r="J7" s="125"/>
      <c r="K7" s="125"/>
      <c r="L7" s="124"/>
      <c r="M7" s="125"/>
      <c r="N7" s="125"/>
      <c r="O7" s="125"/>
      <c r="P7" s="125"/>
      <c r="Q7" s="125"/>
      <c r="AB7" s="107" t="s">
        <v>32</v>
      </c>
      <c r="AC7" s="107"/>
      <c r="AD7" s="107"/>
      <c r="AE7" s="107"/>
      <c r="AF7" s="107"/>
      <c r="AH7" s="108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4"/>
      <c r="AX7" s="110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8"/>
      <c r="CG7" s="8"/>
      <c r="CU7" s="54"/>
    </row>
    <row r="8" spans="3:99" s="2" customFormat="1" ht="13.5" customHeight="1">
      <c r="C8" s="129" t="s">
        <v>40</v>
      </c>
      <c r="D8" s="125"/>
      <c r="E8" s="125"/>
      <c r="F8" s="125"/>
      <c r="G8" s="125"/>
      <c r="H8" s="125"/>
      <c r="I8" s="125"/>
      <c r="J8" s="125"/>
      <c r="K8" s="125"/>
      <c r="L8" s="124"/>
      <c r="M8" s="125"/>
      <c r="N8" s="125"/>
      <c r="O8" s="125"/>
      <c r="P8" s="125"/>
      <c r="Q8" s="125"/>
      <c r="AB8" s="107"/>
      <c r="AC8" s="107"/>
      <c r="AD8" s="107"/>
      <c r="AE8" s="107"/>
      <c r="AF8" s="107"/>
      <c r="AH8" s="108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4"/>
      <c r="AX8" s="110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8"/>
      <c r="CG8" s="8"/>
      <c r="CU8" s="54"/>
    </row>
    <row r="9" spans="12:99" s="2" customFormat="1" ht="13.5" customHeight="1">
      <c r="L9" s="8"/>
      <c r="Q9" s="125"/>
      <c r="AB9" s="107"/>
      <c r="AC9" s="107"/>
      <c r="AD9" s="107"/>
      <c r="AE9" s="107"/>
      <c r="AF9" s="107"/>
      <c r="AH9" s="108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4"/>
      <c r="AX9" s="110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8"/>
      <c r="CG9" s="8"/>
      <c r="CU9" s="54"/>
    </row>
    <row r="10" spans="2:99" s="2" customFormat="1" ht="13.5" customHeight="1">
      <c r="B10" s="127" t="s">
        <v>50</v>
      </c>
      <c r="C10" s="102"/>
      <c r="D10" s="102"/>
      <c r="E10" s="102"/>
      <c r="F10" s="102"/>
      <c r="G10" s="102"/>
      <c r="H10" s="102"/>
      <c r="I10" s="102"/>
      <c r="J10" s="102"/>
      <c r="K10" s="102"/>
      <c r="L10" s="6"/>
      <c r="M10" s="102"/>
      <c r="N10" s="102"/>
      <c r="O10" s="102"/>
      <c r="Q10" s="125"/>
      <c r="AB10" s="107"/>
      <c r="AC10" s="107"/>
      <c r="AD10" s="107"/>
      <c r="AE10" s="107"/>
      <c r="AF10" s="107"/>
      <c r="AH10" s="108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4"/>
      <c r="AX10" s="110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8"/>
      <c r="CG10" s="8"/>
      <c r="CU10" s="54"/>
    </row>
    <row r="11" spans="2:99" s="2" customFormat="1" ht="13.5" customHeight="1">
      <c r="B11" s="105" t="s">
        <v>31</v>
      </c>
      <c r="C11" s="102"/>
      <c r="D11" s="102"/>
      <c r="E11" s="102"/>
      <c r="F11" s="102"/>
      <c r="G11" s="102"/>
      <c r="H11" s="102"/>
      <c r="I11" s="102"/>
      <c r="J11" s="102"/>
      <c r="K11" s="102"/>
      <c r="L11" s="6"/>
      <c r="M11" s="102"/>
      <c r="Q11" s="125"/>
      <c r="AB11" s="107"/>
      <c r="AC11" s="107"/>
      <c r="AD11" s="107"/>
      <c r="AE11" s="107"/>
      <c r="AF11" s="107"/>
      <c r="AH11" s="108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4"/>
      <c r="AX11" s="110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8"/>
      <c r="CG11" s="8"/>
      <c r="CU11" s="54"/>
    </row>
    <row r="12" spans="3:101" s="33" customFormat="1" ht="273.75" customHeight="1">
      <c r="C12" s="2"/>
      <c r="D12" s="2"/>
      <c r="E12" s="2"/>
      <c r="F12" s="8"/>
      <c r="G12" s="8"/>
      <c r="H12" s="8"/>
      <c r="I12" s="8"/>
      <c r="J12" s="8"/>
      <c r="K12" s="6"/>
      <c r="L12" s="34" t="s">
        <v>16</v>
      </c>
      <c r="M12" s="34" t="str">
        <f>SUM(M25:M280)&amp;" Palindromes en poids/puissance"</f>
        <v>16 Palindromes en poids/puissance</v>
      </c>
      <c r="N12" s="35"/>
      <c r="O12" s="122" t="s">
        <v>45</v>
      </c>
      <c r="P12" s="122" t="s">
        <v>46</v>
      </c>
      <c r="Q12" s="122" t="s">
        <v>47</v>
      </c>
      <c r="R12" s="122" t="s">
        <v>48</v>
      </c>
      <c r="S12" s="35" t="str">
        <f>SUM(S25:S280)&amp;" Palindromie bi-relative D-DG/D-GD"</f>
        <v>64 Palindromie bi-relative D-DG/D-GD</v>
      </c>
      <c r="T12" s="35" t="str">
        <f>SUM(T25:T280)&amp;" Palindromie bi-relative D-DG/G-DG"</f>
        <v>16 Palindromie bi-relative D-DG/G-DG</v>
      </c>
      <c r="U12" s="35" t="str">
        <f>SUM(U25:U280)&amp;" Palindromie bi-relative D-DG/G-GD"</f>
        <v>4 Palindromie bi-relative D-DG/G-GD</v>
      </c>
      <c r="V12" s="35" t="str">
        <f>SUM(V25:V280)&amp;" Palindromie bi-relative D-GD/G-DG"</f>
        <v>4 Palindromie bi-relative D-GD/G-DG</v>
      </c>
      <c r="W12" s="35" t="str">
        <f>SUM(W25:W280)&amp;" Palindromie bi-relative D-DG/G-GD"</f>
        <v>16 Palindromie bi-relative D-DG/G-GD</v>
      </c>
      <c r="X12" s="35" t="str">
        <f>SUM(X25:X280)&amp;" Palindromie bi-relative G-DG/G-GD"</f>
        <v>64 Palindromie bi-relative G-DG/G-GD</v>
      </c>
      <c r="Y12" s="142" t="str">
        <f>SUM(Y25:Y280)&amp;" Palindromie tri-relative 1-2-3 ou 1-2-4 ou 2-3-4 ou 1-3-4"</f>
        <v>4 Palindromie tri-relative 1-2-3 ou 1-2-4 ou 2-3-4 ou 1-3-4</v>
      </c>
      <c r="Z12" s="143" t="str">
        <f>SUM(Z25:Z280)&amp;" Palindromie absolue"</f>
        <v>4 Palindromie absolue</v>
      </c>
      <c r="AA12" s="35"/>
      <c r="AB12" s="46" t="s">
        <v>34</v>
      </c>
      <c r="AC12" s="63" t="str">
        <f>" : "&amp;COUNTIF($AB$25:$AB$280,AC13)&amp;" fois"</f>
        <v> : 4 fois</v>
      </c>
      <c r="AD12" s="63" t="str">
        <f>" : "&amp;COUNTIF($AB$25:$AB$280,AD13)&amp;" fois"</f>
        <v> : 36 fois</v>
      </c>
      <c r="AE12" s="63" t="str">
        <f>" : "&amp;COUNTIF($AB$25:$AB$280,AE13)&amp;" fois"</f>
        <v> : 108 fois</v>
      </c>
      <c r="AF12" s="63" t="str">
        <f>" : "&amp;COUNTIF($AB$25:$AB$280,AF13)&amp;" fois"</f>
        <v> : 108 fois</v>
      </c>
      <c r="AG12" s="51"/>
      <c r="AH12" s="45" t="s">
        <v>35</v>
      </c>
      <c r="AI12" s="104" t="str">
        <f>" : "&amp;COUNTIF($AH$25:$AH$280,AI13)&amp;" fois"</f>
        <v> : 1 fois</v>
      </c>
      <c r="AJ12" s="104" t="str">
        <f aca="true" t="shared" si="0" ref="AJ12:AU12">" : "&amp;COUNTIF($AH$25:$AH$280,AJ13)&amp;" fois"</f>
        <v> : 4 fois</v>
      </c>
      <c r="AK12" s="104" t="str">
        <f t="shared" si="0"/>
        <v> : 10 fois</v>
      </c>
      <c r="AL12" s="104" t="str">
        <f t="shared" si="0"/>
        <v> : 20 fois</v>
      </c>
      <c r="AM12" s="104" t="str">
        <f t="shared" si="0"/>
        <v> : 31 fois</v>
      </c>
      <c r="AN12" s="104" t="str">
        <f t="shared" si="0"/>
        <v> : 40 fois</v>
      </c>
      <c r="AO12" s="104" t="str">
        <f t="shared" si="0"/>
        <v> : 44 fois</v>
      </c>
      <c r="AP12" s="104" t="str">
        <f t="shared" si="0"/>
        <v> : 40 fois</v>
      </c>
      <c r="AQ12" s="104" t="str">
        <f t="shared" si="0"/>
        <v> : 31 fois</v>
      </c>
      <c r="AR12" s="104" t="str">
        <f t="shared" si="0"/>
        <v> : 20 fois</v>
      </c>
      <c r="AS12" s="104" t="str">
        <f t="shared" si="0"/>
        <v> : 10 fois</v>
      </c>
      <c r="AT12" s="104" t="str">
        <f t="shared" si="0"/>
        <v> : 4 fois</v>
      </c>
      <c r="AU12" s="104" t="str">
        <f t="shared" si="0"/>
        <v> : 1 fois</v>
      </c>
      <c r="AV12" s="43"/>
      <c r="AW12" s="35"/>
      <c r="AX12" s="36" t="s">
        <v>17</v>
      </c>
      <c r="AY12" s="36" t="s">
        <v>18</v>
      </c>
      <c r="AZ12" s="36" t="str">
        <f>SUM(AZ25:AZ280)&amp;" Palindromes en poids/position"</f>
        <v>22 Palindromes en poids/position</v>
      </c>
      <c r="BA12" s="68" t="str">
        <f>" : "&amp;COUNTIF($AX$25:$AX$280,BA13)&amp;" fois"</f>
        <v> : 1 fois</v>
      </c>
      <c r="BB12" s="68" t="str">
        <f aca="true" t="shared" si="1" ref="BB12:CE12">" : "&amp;COUNTIF($AX$25:$AX$280,BB13)&amp;" fois"</f>
        <v> : 1 fois</v>
      </c>
      <c r="BC12" s="68" t="str">
        <f t="shared" si="1"/>
        <v> : 2 fois</v>
      </c>
      <c r="BD12" s="68" t="str">
        <f t="shared" si="1"/>
        <v> : 3 fois</v>
      </c>
      <c r="BE12" s="68" t="str">
        <f t="shared" si="1"/>
        <v> : 4 fois</v>
      </c>
      <c r="BF12" s="68" t="str">
        <f t="shared" si="1"/>
        <v> : 5 fois</v>
      </c>
      <c r="BG12" s="68" t="str">
        <f t="shared" si="1"/>
        <v> : 7 fois</v>
      </c>
      <c r="BH12" s="68" t="str">
        <f t="shared" si="1"/>
        <v> : 8 fois</v>
      </c>
      <c r="BI12" s="68" t="str">
        <f t="shared" si="1"/>
        <v> : 9 fois</v>
      </c>
      <c r="BJ12" s="68" t="str">
        <f t="shared" si="1"/>
        <v> : 11 fois</v>
      </c>
      <c r="BK12" s="68" t="str">
        <f t="shared" si="1"/>
        <v> : 12 fois</v>
      </c>
      <c r="BL12" s="68" t="str">
        <f t="shared" si="1"/>
        <v> : 13 fois</v>
      </c>
      <c r="BM12" s="68" t="str">
        <f t="shared" si="1"/>
        <v> : 14 fois</v>
      </c>
      <c r="BN12" s="68" t="str">
        <f t="shared" si="1"/>
        <v> : 15 fois</v>
      </c>
      <c r="BO12" s="68" t="str">
        <f t="shared" si="1"/>
        <v> : 15 fois</v>
      </c>
      <c r="BP12" s="68" t="str">
        <f t="shared" si="1"/>
        <v> : 16 fois</v>
      </c>
      <c r="BQ12" s="68" t="str">
        <f t="shared" si="1"/>
        <v> : 15 fois</v>
      </c>
      <c r="BR12" s="68" t="str">
        <f t="shared" si="1"/>
        <v> : 15 fois</v>
      </c>
      <c r="BS12" s="68" t="str">
        <f t="shared" si="1"/>
        <v> : 14 fois</v>
      </c>
      <c r="BT12" s="68" t="str">
        <f t="shared" si="1"/>
        <v> : 13 fois</v>
      </c>
      <c r="BU12" s="68" t="str">
        <f t="shared" si="1"/>
        <v> : 12 fois</v>
      </c>
      <c r="BV12" s="68" t="str">
        <f t="shared" si="1"/>
        <v> : 11 fois</v>
      </c>
      <c r="BW12" s="68" t="str">
        <f t="shared" si="1"/>
        <v> : 9 fois</v>
      </c>
      <c r="BX12" s="68" t="str">
        <f t="shared" si="1"/>
        <v> : 8 fois</v>
      </c>
      <c r="BY12" s="68" t="str">
        <f t="shared" si="1"/>
        <v> : 7 fois</v>
      </c>
      <c r="BZ12" s="68" t="str">
        <f t="shared" si="1"/>
        <v> : 5 fois</v>
      </c>
      <c r="CA12" s="68" t="str">
        <f t="shared" si="1"/>
        <v> : 4 fois</v>
      </c>
      <c r="CB12" s="68" t="str">
        <f t="shared" si="1"/>
        <v> : 3 fois</v>
      </c>
      <c r="CC12" s="68" t="str">
        <f t="shared" si="1"/>
        <v> : 2 fois</v>
      </c>
      <c r="CD12" s="68" t="str">
        <f t="shared" si="1"/>
        <v> : 1 fois</v>
      </c>
      <c r="CE12" s="68" t="str">
        <f t="shared" si="1"/>
        <v> : 1 fois</v>
      </c>
      <c r="CF12" s="37"/>
      <c r="CG12" s="80" t="str">
        <f>SUM(CG25:CG280)&amp;" Singulets (1 seul digit différent de 0)"</f>
        <v>12 Singulets (1 seul digit différent de 0)</v>
      </c>
      <c r="CH12" s="38" t="str">
        <f>SUM(CH25:CH280)&amp;" Doublets (2 digits différents de 0)"</f>
        <v>54 Doublets (2 digits différents de 0)</v>
      </c>
      <c r="CI12" s="38" t="str">
        <f>SUM(CI25:CI280)&amp;" Doublets contigus (2 digits différents de 0 et voisins)"</f>
        <v>27 Doublets contigus (2 digits différents de 0 et voisins)</v>
      </c>
      <c r="CJ12" s="38" t="str">
        <f>SUM(CJ25:CJ280)&amp;" Doublets contigus monocolores"</f>
        <v>9 Doublets contigus monocolores</v>
      </c>
      <c r="CK12" s="39" t="str">
        <f>SUM(CK25:CK280)&amp;" Triplets (3 digits différents de 0)"</f>
        <v>108 Triplets (3 digits différents de 0)</v>
      </c>
      <c r="CL12" s="39" t="str">
        <f>SUM(CL25:CL280)&amp;" Triplets contigus (3 digits différents de 0 et voisins)"</f>
        <v>54 Triplets contigus (3 digits différents de 0 et voisins)</v>
      </c>
      <c r="CM12" s="39" t="str">
        <f>SUM(CM25:CM280)&amp;" Triplets contigus monocolores"</f>
        <v>6 Triplets contigus monocolores</v>
      </c>
      <c r="CN12" s="39" t="str">
        <f>SUM(CN25:CN280)&amp;" Triplets contigus bicolores"</f>
        <v>36 Triplets contigus bicolores</v>
      </c>
      <c r="CO12" s="39" t="str">
        <f>SUM(CO25:CO280)&amp;" Triplets contigus tricolores"</f>
        <v>12 Triplets contigus tricolores</v>
      </c>
      <c r="CP12" s="40" t="str">
        <f>SUM(CP25:CP280)&amp;" Quadruplets (4 digits différents de 0)"</f>
        <v>81 Quadruplets (4 digits différents de 0)</v>
      </c>
      <c r="CQ12" s="40" t="str">
        <f>SUM(CQ25:CQ280)&amp;" Quadruiplets  monocolores"</f>
        <v>3 Quadruiplets  monocolores</v>
      </c>
      <c r="CR12" s="40" t="str">
        <f>SUM(CR25:CR280)&amp;" Quadruplets bicolores avec 2 doublets monochromes contigues"</f>
        <v>6 Quadruplets bicolores avec 2 doublets monochromes contigues</v>
      </c>
      <c r="CS12" s="40" t="str">
        <f>SUM(CS25:CS280)&amp;" Quadruplets  bicolores avec un triplet monochrome contigu"</f>
        <v>12 Quadruplets  bicolores avec un triplet monochrome contigu</v>
      </c>
      <c r="CT12" s="96"/>
      <c r="CU12" s="34" t="s">
        <v>20</v>
      </c>
      <c r="CV12" s="96"/>
      <c r="CW12" s="96"/>
    </row>
    <row r="13" spans="1:101" s="24" customFormat="1" ht="15.75" customHeight="1">
      <c r="A13" s="97"/>
      <c r="C13" s="2"/>
      <c r="D13" s="2"/>
      <c r="E13" s="2"/>
      <c r="F13" s="8"/>
      <c r="G13" s="8"/>
      <c r="H13" s="8"/>
      <c r="I13" s="8"/>
      <c r="J13" s="8"/>
      <c r="K13" s="102"/>
      <c r="L13" s="25"/>
      <c r="M13" s="25"/>
      <c r="N13" s="26"/>
      <c r="O13" s="123"/>
      <c r="P13" s="123"/>
      <c r="Q13" s="123"/>
      <c r="R13" s="123"/>
      <c r="S13" s="26"/>
      <c r="T13" s="26"/>
      <c r="U13" s="26"/>
      <c r="V13" s="26"/>
      <c r="W13" s="26"/>
      <c r="X13" s="26"/>
      <c r="Y13" s="26"/>
      <c r="Z13" s="26"/>
      <c r="AA13" s="26"/>
      <c r="AB13" s="47"/>
      <c r="AC13" s="64">
        <v>0</v>
      </c>
      <c r="AD13" s="64">
        <v>1</v>
      </c>
      <c r="AE13" s="64">
        <v>2</v>
      </c>
      <c r="AF13" s="64">
        <v>3</v>
      </c>
      <c r="AG13" s="52"/>
      <c r="AH13" s="27"/>
      <c r="AI13" s="65">
        <v>0</v>
      </c>
      <c r="AJ13" s="65">
        <v>1</v>
      </c>
      <c r="AK13" s="65">
        <v>2</v>
      </c>
      <c r="AL13" s="65">
        <v>3</v>
      </c>
      <c r="AM13" s="65">
        <v>4</v>
      </c>
      <c r="AN13" s="65">
        <v>5</v>
      </c>
      <c r="AO13" s="65">
        <v>6</v>
      </c>
      <c r="AP13" s="65">
        <v>7</v>
      </c>
      <c r="AQ13" s="65">
        <v>8</v>
      </c>
      <c r="AR13" s="65">
        <v>9</v>
      </c>
      <c r="AS13" s="65">
        <v>10</v>
      </c>
      <c r="AT13" s="65">
        <v>11</v>
      </c>
      <c r="AU13" s="65">
        <v>12</v>
      </c>
      <c r="AV13" s="66"/>
      <c r="AW13" s="41"/>
      <c r="AX13" s="42"/>
      <c r="AY13" s="42"/>
      <c r="AZ13" s="42"/>
      <c r="BA13" s="67">
        <v>0</v>
      </c>
      <c r="BB13" s="67">
        <v>1</v>
      </c>
      <c r="BC13" s="67">
        <v>2</v>
      </c>
      <c r="BD13" s="67">
        <v>3</v>
      </c>
      <c r="BE13" s="67">
        <v>4</v>
      </c>
      <c r="BF13" s="67">
        <v>5</v>
      </c>
      <c r="BG13" s="67">
        <v>6</v>
      </c>
      <c r="BH13" s="67">
        <v>7</v>
      </c>
      <c r="BI13" s="67">
        <v>8</v>
      </c>
      <c r="BJ13" s="67">
        <v>9</v>
      </c>
      <c r="BK13" s="67">
        <v>10</v>
      </c>
      <c r="BL13" s="67">
        <v>11</v>
      </c>
      <c r="BM13" s="67">
        <v>12</v>
      </c>
      <c r="BN13" s="67">
        <v>13</v>
      </c>
      <c r="BO13" s="67">
        <v>14</v>
      </c>
      <c r="BP13" s="67">
        <v>15</v>
      </c>
      <c r="BQ13" s="67">
        <v>16</v>
      </c>
      <c r="BR13" s="67">
        <v>17</v>
      </c>
      <c r="BS13" s="67">
        <v>18</v>
      </c>
      <c r="BT13" s="67">
        <v>19</v>
      </c>
      <c r="BU13" s="67">
        <v>20</v>
      </c>
      <c r="BV13" s="67">
        <v>21</v>
      </c>
      <c r="BW13" s="67">
        <v>22</v>
      </c>
      <c r="BX13" s="67">
        <v>23</v>
      </c>
      <c r="BY13" s="67">
        <v>24</v>
      </c>
      <c r="BZ13" s="67">
        <v>25</v>
      </c>
      <c r="CA13" s="67">
        <v>26</v>
      </c>
      <c r="CB13" s="67">
        <v>27</v>
      </c>
      <c r="CC13" s="67">
        <v>28</v>
      </c>
      <c r="CD13" s="67">
        <v>29</v>
      </c>
      <c r="CE13" s="67">
        <v>30</v>
      </c>
      <c r="CF13" s="28"/>
      <c r="CG13" s="29"/>
      <c r="CH13" s="30"/>
      <c r="CI13" s="30"/>
      <c r="CJ13" s="30"/>
      <c r="CK13" s="31"/>
      <c r="CL13" s="31"/>
      <c r="CM13" s="31"/>
      <c r="CN13" s="31"/>
      <c r="CO13" s="31"/>
      <c r="CP13" s="32"/>
      <c r="CQ13" s="32"/>
      <c r="CR13" s="32"/>
      <c r="CS13" s="32"/>
      <c r="CT13" s="97"/>
      <c r="CU13" s="25"/>
      <c r="CV13" s="97"/>
      <c r="CW13" s="97"/>
    </row>
    <row r="14" spans="1:99" ht="11.25" customHeight="1">
      <c r="A14" s="2"/>
      <c r="B14" s="54" t="s">
        <v>21</v>
      </c>
      <c r="C14" s="2"/>
      <c r="D14" s="2"/>
      <c r="E14" s="2"/>
      <c r="F14" s="98">
        <v>4</v>
      </c>
      <c r="G14" s="98">
        <v>3</v>
      </c>
      <c r="H14" s="98">
        <v>2</v>
      </c>
      <c r="I14" s="98">
        <v>1</v>
      </c>
      <c r="K14" s="6"/>
      <c r="L14" s="6"/>
      <c r="M14" s="102"/>
      <c r="O14" s="124"/>
      <c r="P14" s="124"/>
      <c r="Q14" s="124"/>
      <c r="R14" s="124"/>
      <c r="S14" s="2"/>
      <c r="T14" s="2"/>
      <c r="U14" s="2"/>
      <c r="V14" s="2"/>
      <c r="W14" s="2"/>
      <c r="X14" s="2"/>
      <c r="Y14" s="2"/>
      <c r="Z14" s="2"/>
      <c r="AB14" s="48"/>
      <c r="AC14" s="49"/>
      <c r="AD14" s="49"/>
      <c r="AE14" s="49"/>
      <c r="AF14" s="49"/>
      <c r="AG14" s="4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X14" s="11"/>
      <c r="AY14" s="11"/>
      <c r="AZ14" s="11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5"/>
      <c r="CG14" s="18"/>
      <c r="CH14" s="19"/>
      <c r="CI14" s="19"/>
      <c r="CJ14" s="19"/>
      <c r="CK14" s="20"/>
      <c r="CL14" s="20"/>
      <c r="CM14" s="20"/>
      <c r="CN14" s="20"/>
      <c r="CO14" s="20"/>
      <c r="CP14" s="22"/>
      <c r="CQ14" s="22"/>
      <c r="CR14" s="22"/>
      <c r="CS14" s="22"/>
      <c r="CU14" s="8"/>
    </row>
    <row r="15" spans="1:99" ht="11.25" customHeight="1">
      <c r="A15" s="2"/>
      <c r="B15" s="54" t="s">
        <v>22</v>
      </c>
      <c r="C15" s="2"/>
      <c r="D15" s="2"/>
      <c r="E15" s="2"/>
      <c r="F15" s="98">
        <v>1</v>
      </c>
      <c r="G15" s="98">
        <v>2</v>
      </c>
      <c r="H15" s="98">
        <v>3</v>
      </c>
      <c r="I15" s="98">
        <v>4</v>
      </c>
      <c r="K15" s="6"/>
      <c r="L15" s="6"/>
      <c r="M15" s="102"/>
      <c r="O15" s="124"/>
      <c r="P15" s="124"/>
      <c r="Q15" s="124"/>
      <c r="R15" s="124"/>
      <c r="S15" s="2"/>
      <c r="T15" s="2"/>
      <c r="U15" s="2"/>
      <c r="V15" s="2"/>
      <c r="W15" s="2"/>
      <c r="X15" s="2"/>
      <c r="Y15" s="2"/>
      <c r="Z15" s="2"/>
      <c r="AB15" s="48"/>
      <c r="AC15" s="49"/>
      <c r="AD15" s="49"/>
      <c r="AE15" s="49"/>
      <c r="AF15" s="49"/>
      <c r="AG15" s="4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6"/>
      <c r="CG15" s="18"/>
      <c r="CH15" s="19"/>
      <c r="CI15" s="19"/>
      <c r="CJ15" s="19"/>
      <c r="CK15" s="20"/>
      <c r="CL15" s="20"/>
      <c r="CM15" s="20"/>
      <c r="CN15" s="20"/>
      <c r="CO15" s="20"/>
      <c r="CP15" s="22"/>
      <c r="CQ15" s="22"/>
      <c r="CR15" s="22"/>
      <c r="CS15" s="22"/>
      <c r="CU15" s="8"/>
    </row>
    <row r="16" spans="1:99" ht="11.25" customHeight="1">
      <c r="A16" s="2"/>
      <c r="B16" s="54" t="s">
        <v>23</v>
      </c>
      <c r="C16" s="2"/>
      <c r="D16" s="2"/>
      <c r="E16" s="2"/>
      <c r="F16" s="99">
        <f>POWER(4,F$14-1)</f>
        <v>64</v>
      </c>
      <c r="G16" s="100">
        <f>POWER(4,G$14-1)</f>
        <v>16</v>
      </c>
      <c r="H16" s="101">
        <f>POWER(4,H$14-1)</f>
        <v>4</v>
      </c>
      <c r="I16" s="98">
        <f>POWER(4,I$14-1)</f>
        <v>1</v>
      </c>
      <c r="K16" s="6"/>
      <c r="L16" s="6"/>
      <c r="M16" s="102"/>
      <c r="O16" s="124"/>
      <c r="P16" s="124"/>
      <c r="Q16" s="124"/>
      <c r="R16" s="124"/>
      <c r="S16" s="2"/>
      <c r="T16" s="2"/>
      <c r="U16" s="2"/>
      <c r="V16" s="2"/>
      <c r="W16" s="2"/>
      <c r="X16" s="2"/>
      <c r="Y16" s="2"/>
      <c r="Z16" s="2"/>
      <c r="AB16" s="48"/>
      <c r="AC16" s="49"/>
      <c r="AD16" s="49"/>
      <c r="AE16" s="49"/>
      <c r="AF16" s="49"/>
      <c r="AG16" s="4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6"/>
      <c r="CG16" s="18"/>
      <c r="CH16" s="19"/>
      <c r="CI16" s="19"/>
      <c r="CJ16" s="19"/>
      <c r="CK16" s="20"/>
      <c r="CL16" s="20"/>
      <c r="CM16" s="20"/>
      <c r="CN16" s="20"/>
      <c r="CO16" s="20"/>
      <c r="CP16" s="22"/>
      <c r="CQ16" s="22"/>
      <c r="CR16" s="22"/>
      <c r="CS16" s="22"/>
      <c r="CU16" s="8"/>
    </row>
    <row r="17" spans="1:99" ht="11.25" customHeight="1">
      <c r="A17" s="2"/>
      <c r="B17" s="54" t="s">
        <v>24</v>
      </c>
      <c r="C17" s="2"/>
      <c r="D17" s="2"/>
      <c r="E17" s="2"/>
      <c r="F17" s="130">
        <f>POWER(4,F$15-1)</f>
        <v>1</v>
      </c>
      <c r="G17" s="131">
        <f>POWER(4,G$15-1)</f>
        <v>4</v>
      </c>
      <c r="H17" s="132">
        <f>POWER(4,H$15-1)</f>
        <v>16</v>
      </c>
      <c r="I17" s="133">
        <f>POWER(4,I$15-1)</f>
        <v>64</v>
      </c>
      <c r="K17" s="6"/>
      <c r="L17" s="6"/>
      <c r="M17" s="102"/>
      <c r="O17" s="124"/>
      <c r="P17" s="124"/>
      <c r="Q17" s="124"/>
      <c r="R17" s="124"/>
      <c r="S17" s="2"/>
      <c r="T17" s="2"/>
      <c r="U17" s="2"/>
      <c r="V17" s="2"/>
      <c r="W17" s="2"/>
      <c r="X17" s="2"/>
      <c r="Y17" s="2"/>
      <c r="Z17" s="2"/>
      <c r="AB17" s="48"/>
      <c r="AC17" s="49"/>
      <c r="AD17" s="49"/>
      <c r="AE17" s="49"/>
      <c r="AF17" s="49"/>
      <c r="AG17" s="4"/>
      <c r="AH17" s="9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6"/>
      <c r="CG17" s="18"/>
      <c r="CH17" s="19"/>
      <c r="CI17" s="19"/>
      <c r="CJ17" s="19"/>
      <c r="CK17" s="20"/>
      <c r="CL17" s="20"/>
      <c r="CM17" s="21">
        <f>IF(AND(COUNTIF($F17:$I17,0)=1,OR($F17=0,$I17=0)),IF(AND(MOD(SUM($F17:$I17),3)=0,NOT(PRODUCT($G17:$I17)=6),NOT(PRODUCT($F17:$H17)=6)),1,""),"")</f>
      </c>
      <c r="CN17" s="21">
        <f>IF(AND(COUNTIF($F17:$I17,0)=1,OR($F17=0,$I17=0)),IF(AND(MOD(SUM($F17:$I17),3)=0,NOT(PRODUCT($G17:$I17)=6),NOT(PRODUCT($F17:$H17)=6)),1,""),"")</f>
      </c>
      <c r="CO17" s="21">
        <f>IF(AND(COUNTIF($F17:$I17,0)=1,OR($F17=0,$I17=0)),IF(AND(MOD(SUM($F17:$I17),3)=0,NOT(PRODUCT($G17:$I17)=6),NOT(PRODUCT($F17:$H17)=6)),1,""),"")</f>
      </c>
      <c r="CP17" s="22"/>
      <c r="CQ17" s="23">
        <f>IF(AND(COUNTIF($F17:$I17,0)=1,OR($F17=0,$I17=0)),IF(AND(MOD(SUM($F17:$I17),3)=0,NOT(PRODUCT($G17:$I17)=6),NOT(PRODUCT($F17:$H17)=6)),1,""),"")</f>
      </c>
      <c r="CR17" s="23">
        <f>IF(AND(COUNTIF($F17:$I17,0)=1,OR($F17=0,$I17=0)),IF(AND(MOD(SUM($F17:$I17),3)=0,NOT(PRODUCT($G17:$I17)=6),NOT(PRODUCT($F17:$H17)=6)),1,""),"")</f>
      </c>
      <c r="CS17" s="23">
        <f>IF(AND(COUNTIF($F17:$I17,0)=1,OR($F17=0,$I17=0)),IF(AND(MOD(SUM($F17:$I17),3)=0,NOT(PRODUCT($G17:$I17)=6),NOT(PRODUCT($F17:$H17)=6)),1,""),"")</f>
      </c>
      <c r="CU17" s="8"/>
    </row>
    <row r="18" spans="2:99" s="137" customFormat="1" ht="14.25" customHeight="1">
      <c r="B18" s="138"/>
      <c r="F18" s="55"/>
      <c r="G18" s="55"/>
      <c r="H18" s="55"/>
      <c r="I18" s="55"/>
      <c r="J18" s="55"/>
      <c r="K18" s="55"/>
      <c r="L18" s="55"/>
      <c r="AB18" s="55"/>
      <c r="AC18" s="139"/>
      <c r="AD18" s="139"/>
      <c r="AE18" s="139"/>
      <c r="AF18" s="139"/>
      <c r="AG18" s="139"/>
      <c r="AH18" s="55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55"/>
      <c r="CM18" s="55"/>
      <c r="CN18" s="55"/>
      <c r="CO18" s="55"/>
      <c r="CQ18" s="55"/>
      <c r="CR18" s="55"/>
      <c r="CS18" s="55"/>
      <c r="CU18" s="55"/>
    </row>
    <row r="19" spans="2:99" s="2" customFormat="1" ht="14.25" customHeight="1">
      <c r="B19" s="54" t="s">
        <v>41</v>
      </c>
      <c r="F19" s="8"/>
      <c r="G19" s="134">
        <f>POWER(4,G$14-1)</f>
        <v>16</v>
      </c>
      <c r="H19" s="135">
        <f>POWER(4,H$14-1)</f>
        <v>4</v>
      </c>
      <c r="I19" s="136">
        <f>POWER(4,I$14-1)</f>
        <v>1</v>
      </c>
      <c r="J19" s="8"/>
      <c r="K19" s="8"/>
      <c r="L19" s="8"/>
      <c r="AB19" s="8"/>
      <c r="AC19" s="4"/>
      <c r="AD19" s="4"/>
      <c r="AE19" s="4"/>
      <c r="AF19" s="4"/>
      <c r="AG19" s="4"/>
      <c r="AH19" s="8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8"/>
      <c r="CM19" s="8"/>
      <c r="CN19" s="8"/>
      <c r="CO19" s="8"/>
      <c r="CQ19" s="8"/>
      <c r="CR19" s="8"/>
      <c r="CS19" s="8"/>
      <c r="CU19" s="8"/>
    </row>
    <row r="20" spans="2:99" s="2" customFormat="1" ht="14.25" customHeight="1">
      <c r="B20" s="54" t="s">
        <v>44</v>
      </c>
      <c r="F20" s="8"/>
      <c r="G20" s="98">
        <f>POWER(4,F$15-1)</f>
        <v>1</v>
      </c>
      <c r="H20" s="101">
        <f>POWER(4,G$15-1)</f>
        <v>4</v>
      </c>
      <c r="I20" s="100">
        <f>POWER(4,H$15-1)</f>
        <v>16</v>
      </c>
      <c r="J20" s="8"/>
      <c r="K20" s="8"/>
      <c r="L20" s="8"/>
      <c r="AB20" s="8"/>
      <c r="AC20" s="4"/>
      <c r="AD20" s="4"/>
      <c r="AE20" s="4"/>
      <c r="AF20" s="4"/>
      <c r="AG20" s="4"/>
      <c r="AH20" s="8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8"/>
      <c r="CM20" s="8"/>
      <c r="CN20" s="8"/>
      <c r="CO20" s="8"/>
      <c r="CQ20" s="8"/>
      <c r="CR20" s="8"/>
      <c r="CS20" s="8"/>
      <c r="CU20" s="8"/>
    </row>
    <row r="21" spans="2:99" s="2" customFormat="1" ht="14.25" customHeight="1">
      <c r="B21" s="54" t="s">
        <v>42</v>
      </c>
      <c r="F21" s="134">
        <v>16</v>
      </c>
      <c r="G21" s="135">
        <v>4</v>
      </c>
      <c r="H21" s="136">
        <v>1</v>
      </c>
      <c r="I21" s="55"/>
      <c r="J21" s="8"/>
      <c r="K21" s="8"/>
      <c r="L21" s="8"/>
      <c r="AB21" s="8"/>
      <c r="AC21" s="4"/>
      <c r="AD21" s="4"/>
      <c r="AE21" s="4"/>
      <c r="AF21" s="4"/>
      <c r="AG21" s="4"/>
      <c r="AH21" s="8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8"/>
      <c r="CM21" s="8"/>
      <c r="CN21" s="8"/>
      <c r="CO21" s="8"/>
      <c r="CQ21" s="8"/>
      <c r="CR21" s="8"/>
      <c r="CS21" s="8"/>
      <c r="CU21" s="8"/>
    </row>
    <row r="22" spans="2:99" s="2" customFormat="1" ht="14.25" customHeight="1">
      <c r="B22" s="54" t="s">
        <v>43</v>
      </c>
      <c r="F22" s="98">
        <v>1</v>
      </c>
      <c r="G22" s="101">
        <v>4</v>
      </c>
      <c r="H22" s="100">
        <v>16</v>
      </c>
      <c r="I22" s="55"/>
      <c r="J22" s="8"/>
      <c r="K22" s="8"/>
      <c r="L22" s="8"/>
      <c r="AB22" s="8"/>
      <c r="AC22" s="4"/>
      <c r="AD22" s="4"/>
      <c r="AE22" s="4"/>
      <c r="AF22" s="4"/>
      <c r="AG22" s="4"/>
      <c r="AH22" s="8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8"/>
      <c r="CM22" s="8"/>
      <c r="CN22" s="8"/>
      <c r="CO22" s="8"/>
      <c r="CQ22" s="8"/>
      <c r="CR22" s="8"/>
      <c r="CS22" s="8"/>
      <c r="CU22" s="8"/>
    </row>
    <row r="23" spans="2:99" s="2" customFormat="1" ht="14.25" customHeight="1">
      <c r="B23" s="54"/>
      <c r="F23" s="8"/>
      <c r="G23" s="55"/>
      <c r="H23" s="55"/>
      <c r="I23" s="55"/>
      <c r="J23" s="8"/>
      <c r="K23" s="8"/>
      <c r="L23" s="8"/>
      <c r="AB23" s="8"/>
      <c r="AC23" s="4"/>
      <c r="AD23" s="4"/>
      <c r="AE23" s="4"/>
      <c r="AF23" s="4"/>
      <c r="AG23" s="4"/>
      <c r="AH23" s="8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8"/>
      <c r="CM23" s="8"/>
      <c r="CN23" s="8"/>
      <c r="CO23" s="8"/>
      <c r="CQ23" s="8"/>
      <c r="CR23" s="8"/>
      <c r="CS23" s="8"/>
      <c r="CU23" s="8"/>
    </row>
    <row r="24" spans="2:99" s="2" customFormat="1" ht="16.5" customHeight="1" thickBot="1">
      <c r="B24" s="54"/>
      <c r="F24" s="55"/>
      <c r="G24" s="55"/>
      <c r="H24" s="55"/>
      <c r="I24" s="55"/>
      <c r="J24" s="8"/>
      <c r="K24" s="8"/>
      <c r="L24" s="8"/>
      <c r="AB24" s="8"/>
      <c r="AC24" s="4"/>
      <c r="AD24" s="4"/>
      <c r="AE24" s="4"/>
      <c r="AF24" s="4"/>
      <c r="AG24" s="4"/>
      <c r="AH24" s="8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8"/>
      <c r="CM24" s="8"/>
      <c r="CN24" s="8"/>
      <c r="CO24" s="8"/>
      <c r="CQ24" s="8"/>
      <c r="CR24" s="8"/>
      <c r="CS24" s="8"/>
      <c r="CU24" s="8"/>
    </row>
    <row r="25" spans="1:99" ht="16.5" thickBot="1" thickTop="1">
      <c r="A25" s="2"/>
      <c r="B25" s="2"/>
      <c r="C25" s="2"/>
      <c r="D25" s="2"/>
      <c r="E25" s="2"/>
      <c r="F25" s="44">
        <v>0</v>
      </c>
      <c r="G25" s="44">
        <v>0</v>
      </c>
      <c r="H25" s="44">
        <v>0</v>
      </c>
      <c r="I25" s="44">
        <v>0</v>
      </c>
      <c r="J25" s="55"/>
      <c r="K25" s="56">
        <v>0</v>
      </c>
      <c r="L25" s="57">
        <f>$I25*$I$17+$H25*$H$17+$G25*$G$17+$F25*$F$17</f>
        <v>0</v>
      </c>
      <c r="M25" s="58">
        <f>IF(K25=L25,1,"")</f>
        <v>1</v>
      </c>
      <c r="N25" s="121"/>
      <c r="O25" s="126">
        <f>$I25*$I$19+$H25*$H$19+$G25*$G$19</f>
        <v>0</v>
      </c>
      <c r="P25" s="126">
        <f>$I25*$I$20+$H25*$H$20+$G25*$G$20</f>
        <v>0</v>
      </c>
      <c r="Q25" s="126">
        <f>$H25*$H$22+$G25*$G$22+$F25*$F$22</f>
        <v>0</v>
      </c>
      <c r="R25" s="126">
        <f>$H25*$H$21+$G25*$G$21+$F25*$F$21</f>
        <v>0</v>
      </c>
      <c r="S25" s="58">
        <f>IF($O25=Q25,1,"")</f>
        <v>1</v>
      </c>
      <c r="T25" s="58">
        <f>IF($O25=Q25,1,"")</f>
        <v>1</v>
      </c>
      <c r="U25" s="58">
        <f>IF($O25=R25,1,"")</f>
        <v>1</v>
      </c>
      <c r="V25" s="58">
        <f>IF($P25=Q25,1,"")</f>
        <v>1</v>
      </c>
      <c r="W25" s="58">
        <f>IF($P25=R25,1,"")</f>
        <v>1</v>
      </c>
      <c r="X25" s="58">
        <f>IF($Q25=R25,1,"")</f>
        <v>1</v>
      </c>
      <c r="Y25" s="141">
        <f>IF(AND($S25=1,T25=1,U25=1),1,"")</f>
        <v>1</v>
      </c>
      <c r="Z25" s="144">
        <f>IF(AND($S25=1,T25=1,U25=1,V25=1),1,"")</f>
        <v>1</v>
      </c>
      <c r="AA25" s="14"/>
      <c r="AB25" s="69">
        <f aca="true" t="shared" si="2" ref="AB25:AB88">SUM(IF(I25&lt;&gt;H25,1,0)+IF(H25&lt;&gt;G25,1,0)++IF(G25&lt;&gt;F25,1,0))</f>
        <v>0</v>
      </c>
      <c r="AC25" s="50"/>
      <c r="AD25" s="50"/>
      <c r="AE25" s="50"/>
      <c r="AF25" s="50"/>
      <c r="AG25" s="14"/>
      <c r="AH25" s="70">
        <f>SUM($F25:$I25)</f>
        <v>0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X25" s="71">
        <f aca="true" t="shared" si="3" ref="AX25:AX88">$I25*$I$14+$H25*$H$14+$G25*$G$14+$F25*$F$14</f>
        <v>0</v>
      </c>
      <c r="AY25" s="72">
        <f aca="true" t="shared" si="4" ref="AY25:AY88">$I25*$I$15+$H25*$H$15+$G25*$G$15+$F25*$F$15</f>
        <v>0</v>
      </c>
      <c r="AZ25" s="73">
        <f>IF(AX25=AY25,1,"")</f>
        <v>1</v>
      </c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7"/>
      <c r="CG25" s="81">
        <f>IF(COUNTIF($F25:$I25,0)=3,1,"")</f>
      </c>
      <c r="CH25" s="82">
        <f>IF(COUNTIF($F25:$I25,0)=2,1,"")</f>
      </c>
      <c r="CI25" s="82">
        <f aca="true" t="shared" si="5" ref="CI25:CI88">IF(AND(CH25=1,OR(AND(F25=0,G25=0),AND(F25=0,I25=0),AND(H25=0,I25=0))),1,"")</f>
      </c>
      <c r="CJ25" s="82">
        <f>IF(AND(CI25=1,MOD(SUM($F25:$I25),2)=0,NOT(COUNTIF($F25:$I25,1)=1)),1,"")</f>
      </c>
      <c r="CK25" s="83">
        <f>IF(COUNTIF($F25:$I25,0)=1,1,"")</f>
      </c>
      <c r="CL25" s="83">
        <f>IF(AND(CK25=1,OR($F25=0,$I25=0)),1,"")</f>
      </c>
      <c r="CM25" s="83">
        <f>IF(AND(CL25=1,MOD(SUM($F25:$I25),3)=0,NOT(PRODUCT($G25:$I25)=6),NOT(PRODUCT($F25:$H25)=6)),1,"")</f>
      </c>
      <c r="CN25" s="83">
        <f aca="true" t="shared" si="6" ref="CN25:CN88">IF(AND($CL25=1,OR(COUNTIF($F25:$I25,1)=2,COUNTIF($F25:$I25,2)=2,COUNTIF($F25:$I25,3)=2)),1,"")</f>
      </c>
      <c r="CO25" s="83">
        <f aca="true" t="shared" si="7" ref="CO25:CO88">IF(AND($CL25=1,AND(COUNTIF($F25:$I25,1)=1,COUNTIF($F25:$I25,2)=1,COUNTIF($F25:$I25,3)=1)),1,"")</f>
      </c>
      <c r="CP25" s="84">
        <f>IF(COUNTIF($F25:$I25,0)=0,1,"")</f>
      </c>
      <c r="CQ25" s="84">
        <f aca="true" t="shared" si="8" ref="CQ25:CQ88">IF(AND($CP25=1,$F25=$G25,$G25=$H25,$H25=$I25),1,"")</f>
      </c>
      <c r="CR25" s="84">
        <f aca="true" t="shared" si="9" ref="CR25:CR88">IF(AND($CP25=1,AND($F25=$G25,$H25=$I25,G25&lt;&gt;H25)),1,"")</f>
      </c>
      <c r="CS25" s="85">
        <f aca="true" t="shared" si="10" ref="CS25:CS88">IF(AND($CP25=1,OR(AND($F25=$G25,$G25=$H25,$H25&lt;&gt;$I25),AND($F25&lt;&gt;$G25,$G25=$H25,$H25=$I25))),1,"")</f>
      </c>
      <c r="CU25" s="56">
        <v>0</v>
      </c>
    </row>
    <row r="26" spans="1:99" ht="16.5" thickBot="1" thickTop="1">
      <c r="A26" s="2"/>
      <c r="B26" s="2"/>
      <c r="C26" s="2"/>
      <c r="D26" s="2"/>
      <c r="E26" s="2"/>
      <c r="F26" s="44">
        <f aca="true" t="shared" si="11" ref="F26:F89">IF(G25+H25+I25=9,IF(F25=3,0,F25+1),F25)</f>
        <v>0</v>
      </c>
      <c r="G26" s="44">
        <f aca="true" t="shared" si="12" ref="G26:G89">IF(H25+I25=6,IF(G25=3,0,G25+1),G25)</f>
        <v>0</v>
      </c>
      <c r="H26" s="44">
        <f aca="true" t="shared" si="13" ref="H26:H89">IF(I25=3,IF(H25=3,0,H25+1),H25)</f>
        <v>0</v>
      </c>
      <c r="I26" s="44">
        <f>IF(I25+1=4,0,I25+1)</f>
        <v>1</v>
      </c>
      <c r="J26" s="55"/>
      <c r="K26" s="59">
        <v>1</v>
      </c>
      <c r="L26" s="57">
        <f aca="true" t="shared" si="14" ref="L26:L89">$I26*$I$17+$H26*$H$17+$G26*$G$17+$F26*$F$17</f>
        <v>64</v>
      </c>
      <c r="M26" s="60">
        <f aca="true" t="shared" si="15" ref="M26:M89">IF(K26=L26,1,"")</f>
      </c>
      <c r="N26" s="121"/>
      <c r="O26" s="126">
        <f aca="true" t="shared" si="16" ref="O26:O89">$I26*$I$19+$H26*$H$19+$G26*$G$19</f>
        <v>1</v>
      </c>
      <c r="P26" s="126">
        <f aca="true" t="shared" si="17" ref="P26:P89">$I26*$I$20+$H26*$H$20+$G26*$G$20</f>
        <v>16</v>
      </c>
      <c r="Q26" s="126">
        <f aca="true" t="shared" si="18" ref="Q26:Q89">$H26*$H$22+$G26*$G$22+$F26*$F$22</f>
        <v>0</v>
      </c>
      <c r="R26" s="126">
        <f aca="true" t="shared" si="19" ref="R26:R89">$H26*$H$21+$G26*$G$21+$F26*$F$21</f>
        <v>0</v>
      </c>
      <c r="S26" s="58">
        <f aca="true" t="shared" si="20" ref="S26:S89">IF(O26=P26,1,"")</f>
      </c>
      <c r="T26" s="58">
        <f aca="true" t="shared" si="21" ref="T26:T89">IF($O26=Q26,1,"")</f>
      </c>
      <c r="U26" s="58">
        <f aca="true" t="shared" si="22" ref="U26:U89">IF($O26=R26,1,"")</f>
      </c>
      <c r="V26" s="58">
        <f aca="true" t="shared" si="23" ref="V26:V89">IF($P26=Q26,1,"")</f>
      </c>
      <c r="W26" s="58">
        <f aca="true" t="shared" si="24" ref="W26:W89">IF($P26=R26,1,"")</f>
      </c>
      <c r="X26" s="58">
        <f aca="true" t="shared" si="25" ref="X26:X89">IF($Q26=R26,1,"")</f>
        <v>1</v>
      </c>
      <c r="Y26" s="141">
        <f>IF(AND($S26=1,T26=1,U26=1),1,"")</f>
      </c>
      <c r="Z26" s="144">
        <f aca="true" t="shared" si="26" ref="Z26:Z89">IF(AND($S26=1,T26=1,U26=1,V26=1),1,"")</f>
      </c>
      <c r="AA26" s="14"/>
      <c r="AB26" s="69">
        <f t="shared" si="2"/>
        <v>1</v>
      </c>
      <c r="AC26" s="50"/>
      <c r="AD26" s="50"/>
      <c r="AE26" s="50"/>
      <c r="AF26" s="50"/>
      <c r="AG26" s="14"/>
      <c r="AH26" s="70">
        <f aca="true" t="shared" si="27" ref="AH26:AH89">SUM($F26:$I26)</f>
        <v>1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X26" s="74">
        <f t="shared" si="3"/>
        <v>1</v>
      </c>
      <c r="AY26" s="75">
        <f t="shared" si="4"/>
        <v>4</v>
      </c>
      <c r="AZ26" s="76">
        <f aca="true" t="shared" si="28" ref="AZ26:AZ89">IF(AX26=AY26,1,"")</f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7"/>
      <c r="CG26" s="86">
        <f>IF(COUNTIF($F26:$I26,0)=3,1,"")</f>
        <v>1</v>
      </c>
      <c r="CH26" s="87">
        <f>IF(COUNTIF($F26:$I26,0)=2,1,"")</f>
      </c>
      <c r="CI26" s="87">
        <f t="shared" si="5"/>
      </c>
      <c r="CJ26" s="87">
        <f aca="true" t="shared" si="29" ref="CJ26:CJ89">IF(AND(CI26=1,MOD(SUM($F26:$I26),2)=0,NOT(COUNTIF($F26:$I26,1)=1)),1,"")</f>
      </c>
      <c r="CK26" s="88">
        <f aca="true" t="shared" si="30" ref="CK26:CK89">IF(COUNTIF($F26:$I26,0)=1,1,"")</f>
      </c>
      <c r="CL26" s="88">
        <f aca="true" t="shared" si="31" ref="CL26:CL89">IF(AND(CK26=1,OR($F26=0,$I26=0)),1,"")</f>
      </c>
      <c r="CM26" s="88">
        <f aca="true" t="shared" si="32" ref="CM26:CM89">IF(AND(CL26=1,MOD(SUM($F26:$I26),3)=0,NOT(PRODUCT($G26:$I26)=6),NOT(PRODUCT($F26:$H26)=6)),1,"")</f>
      </c>
      <c r="CN26" s="88">
        <f t="shared" si="6"/>
      </c>
      <c r="CO26" s="88">
        <f t="shared" si="7"/>
      </c>
      <c r="CP26" s="89">
        <f aca="true" t="shared" si="33" ref="CP26:CP89">IF(COUNTIF($F26:$I26,0)=0,1,"")</f>
      </c>
      <c r="CQ26" s="89">
        <f t="shared" si="8"/>
      </c>
      <c r="CR26" s="89">
        <f t="shared" si="9"/>
      </c>
      <c r="CS26" s="90">
        <f t="shared" si="10"/>
      </c>
      <c r="CU26" s="59">
        <v>1</v>
      </c>
    </row>
    <row r="27" spans="1:99" ht="16.5" thickBot="1" thickTop="1">
      <c r="A27" s="2"/>
      <c r="B27" s="2"/>
      <c r="C27" s="2"/>
      <c r="D27" s="2"/>
      <c r="E27" s="2"/>
      <c r="F27" s="44">
        <f t="shared" si="11"/>
        <v>0</v>
      </c>
      <c r="G27" s="44">
        <f t="shared" si="12"/>
        <v>0</v>
      </c>
      <c r="H27" s="44">
        <f t="shared" si="13"/>
        <v>0</v>
      </c>
      <c r="I27" s="44">
        <f aca="true" t="shared" si="34" ref="I27:I90">IF(I26+1=4,0,I26+1)</f>
        <v>2</v>
      </c>
      <c r="J27" s="55"/>
      <c r="K27" s="59">
        <v>2</v>
      </c>
      <c r="L27" s="57">
        <f t="shared" si="14"/>
        <v>128</v>
      </c>
      <c r="M27" s="60">
        <f t="shared" si="15"/>
      </c>
      <c r="N27" s="121"/>
      <c r="O27" s="126">
        <f t="shared" si="16"/>
        <v>2</v>
      </c>
      <c r="P27" s="126">
        <f t="shared" si="17"/>
        <v>32</v>
      </c>
      <c r="Q27" s="126">
        <f t="shared" si="18"/>
        <v>0</v>
      </c>
      <c r="R27" s="126">
        <f t="shared" si="19"/>
        <v>0</v>
      </c>
      <c r="S27" s="58">
        <f t="shared" si="20"/>
      </c>
      <c r="T27" s="58">
        <f t="shared" si="21"/>
      </c>
      <c r="U27" s="58">
        <f t="shared" si="22"/>
      </c>
      <c r="V27" s="58">
        <f t="shared" si="23"/>
      </c>
      <c r="W27" s="58">
        <f t="shared" si="24"/>
      </c>
      <c r="X27" s="58">
        <f t="shared" si="25"/>
        <v>1</v>
      </c>
      <c r="Y27" s="141">
        <f aca="true" t="shared" si="35" ref="Y27:Y90">IF(AND($S27=1,T27=1,U27=1),1,"")</f>
      </c>
      <c r="Z27" s="144">
        <f t="shared" si="26"/>
      </c>
      <c r="AA27" s="14"/>
      <c r="AB27" s="69">
        <f t="shared" si="2"/>
        <v>1</v>
      </c>
      <c r="AC27" s="50"/>
      <c r="AD27" s="50"/>
      <c r="AE27" s="50"/>
      <c r="AF27" s="50"/>
      <c r="AG27" s="14"/>
      <c r="AH27" s="70">
        <f t="shared" si="27"/>
        <v>2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X27" s="74">
        <f t="shared" si="3"/>
        <v>2</v>
      </c>
      <c r="AY27" s="75">
        <f t="shared" si="4"/>
        <v>8</v>
      </c>
      <c r="AZ27" s="76">
        <f t="shared" si="28"/>
      </c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7"/>
      <c r="CG27" s="86">
        <f aca="true" t="shared" si="36" ref="CG27:CG90">IF(COUNTIF($F27:$I27,0)=3,1,"")</f>
        <v>1</v>
      </c>
      <c r="CH27" s="87">
        <f aca="true" t="shared" si="37" ref="CH27:CH90">IF(COUNTIF($F27:$I27,0)=2,1,"")</f>
      </c>
      <c r="CI27" s="87">
        <f t="shared" si="5"/>
      </c>
      <c r="CJ27" s="87">
        <f t="shared" si="29"/>
      </c>
      <c r="CK27" s="88">
        <f t="shared" si="30"/>
      </c>
      <c r="CL27" s="88">
        <f t="shared" si="31"/>
      </c>
      <c r="CM27" s="88">
        <f t="shared" si="32"/>
      </c>
      <c r="CN27" s="88">
        <f t="shared" si="6"/>
      </c>
      <c r="CO27" s="88">
        <f t="shared" si="7"/>
      </c>
      <c r="CP27" s="89">
        <f t="shared" si="33"/>
      </c>
      <c r="CQ27" s="89">
        <f t="shared" si="8"/>
      </c>
      <c r="CR27" s="89">
        <f t="shared" si="9"/>
      </c>
      <c r="CS27" s="90">
        <f t="shared" si="10"/>
      </c>
      <c r="CU27" s="59">
        <v>2</v>
      </c>
    </row>
    <row r="28" spans="1:99" ht="16.5" thickBot="1" thickTop="1">
      <c r="A28" s="2"/>
      <c r="B28" s="2"/>
      <c r="C28" s="2"/>
      <c r="D28" s="2"/>
      <c r="E28" s="2"/>
      <c r="F28" s="44">
        <f t="shared" si="11"/>
        <v>0</v>
      </c>
      <c r="G28" s="44">
        <f t="shared" si="12"/>
        <v>0</v>
      </c>
      <c r="H28" s="44">
        <f t="shared" si="13"/>
        <v>0</v>
      </c>
      <c r="I28" s="44">
        <f t="shared" si="34"/>
        <v>3</v>
      </c>
      <c r="J28" s="55"/>
      <c r="K28" s="59">
        <v>3</v>
      </c>
      <c r="L28" s="57">
        <f t="shared" si="14"/>
        <v>192</v>
      </c>
      <c r="M28" s="60">
        <f t="shared" si="15"/>
      </c>
      <c r="N28" s="121"/>
      <c r="O28" s="126">
        <f t="shared" si="16"/>
        <v>3</v>
      </c>
      <c r="P28" s="126">
        <f t="shared" si="17"/>
        <v>48</v>
      </c>
      <c r="Q28" s="126">
        <f t="shared" si="18"/>
        <v>0</v>
      </c>
      <c r="R28" s="126">
        <f t="shared" si="19"/>
        <v>0</v>
      </c>
      <c r="S28" s="58">
        <f t="shared" si="20"/>
      </c>
      <c r="T28" s="58">
        <f t="shared" si="21"/>
      </c>
      <c r="U28" s="58">
        <f t="shared" si="22"/>
      </c>
      <c r="V28" s="58">
        <f t="shared" si="23"/>
      </c>
      <c r="W28" s="58">
        <f t="shared" si="24"/>
      </c>
      <c r="X28" s="58">
        <f t="shared" si="25"/>
        <v>1</v>
      </c>
      <c r="Y28" s="141">
        <f t="shared" si="35"/>
      </c>
      <c r="Z28" s="144">
        <f t="shared" si="26"/>
      </c>
      <c r="AA28" s="14"/>
      <c r="AB28" s="69">
        <f t="shared" si="2"/>
        <v>1</v>
      </c>
      <c r="AC28" s="50"/>
      <c r="AD28" s="50"/>
      <c r="AE28" s="50"/>
      <c r="AF28" s="50"/>
      <c r="AG28" s="14"/>
      <c r="AH28" s="70">
        <f t="shared" si="27"/>
        <v>3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X28" s="74">
        <f t="shared" si="3"/>
        <v>3</v>
      </c>
      <c r="AY28" s="75">
        <f t="shared" si="4"/>
        <v>12</v>
      </c>
      <c r="AZ28" s="76">
        <f t="shared" si="28"/>
      </c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7"/>
      <c r="CG28" s="86">
        <f t="shared" si="36"/>
        <v>1</v>
      </c>
      <c r="CH28" s="87">
        <f t="shared" si="37"/>
      </c>
      <c r="CI28" s="87">
        <f t="shared" si="5"/>
      </c>
      <c r="CJ28" s="87">
        <f t="shared" si="29"/>
      </c>
      <c r="CK28" s="88">
        <f t="shared" si="30"/>
      </c>
      <c r="CL28" s="88">
        <f t="shared" si="31"/>
      </c>
      <c r="CM28" s="88">
        <f t="shared" si="32"/>
      </c>
      <c r="CN28" s="88">
        <f t="shared" si="6"/>
      </c>
      <c r="CO28" s="88">
        <f t="shared" si="7"/>
      </c>
      <c r="CP28" s="89">
        <f t="shared" si="33"/>
      </c>
      <c r="CQ28" s="89">
        <f t="shared" si="8"/>
      </c>
      <c r="CR28" s="89">
        <f t="shared" si="9"/>
      </c>
      <c r="CS28" s="90">
        <f t="shared" si="10"/>
      </c>
      <c r="CU28" s="59">
        <v>3</v>
      </c>
    </row>
    <row r="29" spans="1:99" ht="16.5" thickBot="1" thickTop="1">
      <c r="A29" s="2"/>
      <c r="B29" s="2"/>
      <c r="C29" s="2"/>
      <c r="D29" s="2"/>
      <c r="E29" s="2"/>
      <c r="F29" s="44">
        <f t="shared" si="11"/>
        <v>0</v>
      </c>
      <c r="G29" s="44">
        <f t="shared" si="12"/>
        <v>0</v>
      </c>
      <c r="H29" s="44">
        <f t="shared" si="13"/>
        <v>1</v>
      </c>
      <c r="I29" s="44">
        <f t="shared" si="34"/>
        <v>0</v>
      </c>
      <c r="J29" s="55"/>
      <c r="K29" s="59">
        <v>4</v>
      </c>
      <c r="L29" s="57">
        <f t="shared" si="14"/>
        <v>16</v>
      </c>
      <c r="M29" s="60">
        <f t="shared" si="15"/>
      </c>
      <c r="N29" s="121"/>
      <c r="O29" s="126">
        <f t="shared" si="16"/>
        <v>4</v>
      </c>
      <c r="P29" s="126">
        <f t="shared" si="17"/>
        <v>4</v>
      </c>
      <c r="Q29" s="126">
        <f t="shared" si="18"/>
        <v>16</v>
      </c>
      <c r="R29" s="126">
        <f t="shared" si="19"/>
        <v>1</v>
      </c>
      <c r="S29" s="58">
        <f t="shared" si="20"/>
        <v>1</v>
      </c>
      <c r="T29" s="58">
        <f t="shared" si="21"/>
      </c>
      <c r="U29" s="58">
        <f t="shared" si="22"/>
      </c>
      <c r="V29" s="58">
        <f t="shared" si="23"/>
      </c>
      <c r="W29" s="58">
        <f t="shared" si="24"/>
      </c>
      <c r="X29" s="58">
        <f t="shared" si="25"/>
      </c>
      <c r="Y29" s="141">
        <f t="shared" si="35"/>
      </c>
      <c r="Z29" s="144">
        <f t="shared" si="26"/>
      </c>
      <c r="AA29" s="14"/>
      <c r="AB29" s="69">
        <f t="shared" si="2"/>
        <v>2</v>
      </c>
      <c r="AC29" s="50"/>
      <c r="AD29" s="50"/>
      <c r="AE29" s="50"/>
      <c r="AF29" s="50"/>
      <c r="AG29" s="14"/>
      <c r="AH29" s="70">
        <f t="shared" si="27"/>
        <v>1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X29" s="74">
        <f t="shared" si="3"/>
        <v>2</v>
      </c>
      <c r="AY29" s="75">
        <f t="shared" si="4"/>
        <v>3</v>
      </c>
      <c r="AZ29" s="76">
        <f t="shared" si="28"/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7"/>
      <c r="CG29" s="86">
        <f t="shared" si="36"/>
        <v>1</v>
      </c>
      <c r="CH29" s="87">
        <f t="shared" si="37"/>
      </c>
      <c r="CI29" s="87">
        <f t="shared" si="5"/>
      </c>
      <c r="CJ29" s="87">
        <f t="shared" si="29"/>
      </c>
      <c r="CK29" s="88">
        <f t="shared" si="30"/>
      </c>
      <c r="CL29" s="88">
        <f t="shared" si="31"/>
      </c>
      <c r="CM29" s="88">
        <f t="shared" si="32"/>
      </c>
      <c r="CN29" s="88">
        <f t="shared" si="6"/>
      </c>
      <c r="CO29" s="88">
        <f t="shared" si="7"/>
      </c>
      <c r="CP29" s="89">
        <f t="shared" si="33"/>
      </c>
      <c r="CQ29" s="89">
        <f t="shared" si="8"/>
      </c>
      <c r="CR29" s="89">
        <f t="shared" si="9"/>
      </c>
      <c r="CS29" s="90">
        <f t="shared" si="10"/>
      </c>
      <c r="CU29" s="59">
        <v>4</v>
      </c>
    </row>
    <row r="30" spans="1:99" ht="16.5" thickBot="1" thickTop="1">
      <c r="A30" s="2"/>
      <c r="B30" s="2"/>
      <c r="C30" s="2"/>
      <c r="D30" s="2"/>
      <c r="E30" s="2"/>
      <c r="F30" s="44">
        <f t="shared" si="11"/>
        <v>0</v>
      </c>
      <c r="G30" s="44">
        <f t="shared" si="12"/>
        <v>0</v>
      </c>
      <c r="H30" s="44">
        <f t="shared" si="13"/>
        <v>1</v>
      </c>
      <c r="I30" s="44">
        <f t="shared" si="34"/>
        <v>1</v>
      </c>
      <c r="J30" s="55"/>
      <c r="K30" s="59">
        <v>5</v>
      </c>
      <c r="L30" s="57">
        <f t="shared" si="14"/>
        <v>80</v>
      </c>
      <c r="M30" s="60">
        <f t="shared" si="15"/>
      </c>
      <c r="N30" s="121"/>
      <c r="O30" s="126">
        <f t="shared" si="16"/>
        <v>5</v>
      </c>
      <c r="P30" s="126">
        <f t="shared" si="17"/>
        <v>20</v>
      </c>
      <c r="Q30" s="126">
        <f t="shared" si="18"/>
        <v>16</v>
      </c>
      <c r="R30" s="126">
        <f t="shared" si="19"/>
        <v>1</v>
      </c>
      <c r="S30" s="58">
        <f t="shared" si="20"/>
      </c>
      <c r="T30" s="58">
        <f t="shared" si="21"/>
      </c>
      <c r="U30" s="58">
        <f t="shared" si="22"/>
      </c>
      <c r="V30" s="58">
        <f t="shared" si="23"/>
      </c>
      <c r="W30" s="58">
        <f t="shared" si="24"/>
      </c>
      <c r="X30" s="58">
        <f t="shared" si="25"/>
      </c>
      <c r="Y30" s="141">
        <f t="shared" si="35"/>
      </c>
      <c r="Z30" s="144">
        <f t="shared" si="26"/>
      </c>
      <c r="AA30" s="14"/>
      <c r="AB30" s="69">
        <f t="shared" si="2"/>
        <v>1</v>
      </c>
      <c r="AC30" s="50"/>
      <c r="AD30" s="50"/>
      <c r="AE30" s="50"/>
      <c r="AF30" s="50"/>
      <c r="AG30" s="14"/>
      <c r="AH30" s="70">
        <f t="shared" si="27"/>
        <v>2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X30" s="74">
        <f t="shared" si="3"/>
        <v>3</v>
      </c>
      <c r="AY30" s="75">
        <f t="shared" si="4"/>
        <v>7</v>
      </c>
      <c r="AZ30" s="76">
        <f t="shared" si="28"/>
      </c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7"/>
      <c r="CG30" s="86">
        <f t="shared" si="36"/>
      </c>
      <c r="CH30" s="87">
        <f t="shared" si="37"/>
        <v>1</v>
      </c>
      <c r="CI30" s="87">
        <f t="shared" si="5"/>
        <v>1</v>
      </c>
      <c r="CJ30" s="87">
        <f t="shared" si="29"/>
        <v>1</v>
      </c>
      <c r="CK30" s="88">
        <f t="shared" si="30"/>
      </c>
      <c r="CL30" s="88">
        <f t="shared" si="31"/>
      </c>
      <c r="CM30" s="88">
        <f t="shared" si="32"/>
      </c>
      <c r="CN30" s="88">
        <f t="shared" si="6"/>
      </c>
      <c r="CO30" s="88">
        <f t="shared" si="7"/>
      </c>
      <c r="CP30" s="89">
        <f t="shared" si="33"/>
      </c>
      <c r="CQ30" s="89">
        <f t="shared" si="8"/>
      </c>
      <c r="CR30" s="89">
        <f t="shared" si="9"/>
      </c>
      <c r="CS30" s="90">
        <f t="shared" si="10"/>
      </c>
      <c r="CU30" s="59">
        <v>5</v>
      </c>
    </row>
    <row r="31" spans="1:99" ht="16.5" thickBot="1" thickTop="1">
      <c r="A31" s="2"/>
      <c r="B31" s="2"/>
      <c r="C31" s="2"/>
      <c r="D31" s="2"/>
      <c r="E31" s="2"/>
      <c r="F31" s="44">
        <f t="shared" si="11"/>
        <v>0</v>
      </c>
      <c r="G31" s="44">
        <f t="shared" si="12"/>
        <v>0</v>
      </c>
      <c r="H31" s="44">
        <f t="shared" si="13"/>
        <v>1</v>
      </c>
      <c r="I31" s="44">
        <f t="shared" si="34"/>
        <v>2</v>
      </c>
      <c r="J31" s="55"/>
      <c r="K31" s="59">
        <v>6</v>
      </c>
      <c r="L31" s="57">
        <f t="shared" si="14"/>
        <v>144</v>
      </c>
      <c r="M31" s="60">
        <f t="shared" si="15"/>
      </c>
      <c r="N31" s="121"/>
      <c r="O31" s="126">
        <f t="shared" si="16"/>
        <v>6</v>
      </c>
      <c r="P31" s="126">
        <f t="shared" si="17"/>
        <v>36</v>
      </c>
      <c r="Q31" s="126">
        <f t="shared" si="18"/>
        <v>16</v>
      </c>
      <c r="R31" s="126">
        <f t="shared" si="19"/>
        <v>1</v>
      </c>
      <c r="S31" s="58">
        <f t="shared" si="20"/>
      </c>
      <c r="T31" s="58">
        <f t="shared" si="21"/>
      </c>
      <c r="U31" s="58">
        <f t="shared" si="22"/>
      </c>
      <c r="V31" s="58">
        <f t="shared" si="23"/>
      </c>
      <c r="W31" s="58">
        <f t="shared" si="24"/>
      </c>
      <c r="X31" s="58">
        <f t="shared" si="25"/>
      </c>
      <c r="Y31" s="141">
        <f t="shared" si="35"/>
      </c>
      <c r="Z31" s="144">
        <f t="shared" si="26"/>
      </c>
      <c r="AA31" s="14"/>
      <c r="AB31" s="69">
        <f t="shared" si="2"/>
        <v>2</v>
      </c>
      <c r="AC31" s="50"/>
      <c r="AD31" s="50"/>
      <c r="AE31" s="50"/>
      <c r="AF31" s="50"/>
      <c r="AG31" s="14"/>
      <c r="AH31" s="70">
        <f t="shared" si="27"/>
        <v>3</v>
      </c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X31" s="74">
        <f t="shared" si="3"/>
        <v>4</v>
      </c>
      <c r="AY31" s="75">
        <f t="shared" si="4"/>
        <v>11</v>
      </c>
      <c r="AZ31" s="76">
        <f t="shared" si="28"/>
      </c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7"/>
      <c r="CG31" s="86">
        <f t="shared" si="36"/>
      </c>
      <c r="CH31" s="87">
        <f t="shared" si="37"/>
        <v>1</v>
      </c>
      <c r="CI31" s="87">
        <f t="shared" si="5"/>
        <v>1</v>
      </c>
      <c r="CJ31" s="87">
        <f t="shared" si="29"/>
      </c>
      <c r="CK31" s="88">
        <f t="shared" si="30"/>
      </c>
      <c r="CL31" s="88">
        <f t="shared" si="31"/>
      </c>
      <c r="CM31" s="88">
        <f t="shared" si="32"/>
      </c>
      <c r="CN31" s="88">
        <f t="shared" si="6"/>
      </c>
      <c r="CO31" s="88">
        <f t="shared" si="7"/>
      </c>
      <c r="CP31" s="89">
        <f t="shared" si="33"/>
      </c>
      <c r="CQ31" s="89">
        <f t="shared" si="8"/>
      </c>
      <c r="CR31" s="89">
        <f t="shared" si="9"/>
      </c>
      <c r="CS31" s="90">
        <f t="shared" si="10"/>
      </c>
      <c r="CU31" s="59">
        <v>6</v>
      </c>
    </row>
    <row r="32" spans="1:99" ht="16.5" thickBot="1" thickTop="1">
      <c r="A32" s="2"/>
      <c r="B32" s="2"/>
      <c r="C32" s="2"/>
      <c r="D32" s="2"/>
      <c r="E32" s="2"/>
      <c r="F32" s="44">
        <f t="shared" si="11"/>
        <v>0</v>
      </c>
      <c r="G32" s="44">
        <f t="shared" si="12"/>
        <v>0</v>
      </c>
      <c r="H32" s="44">
        <f t="shared" si="13"/>
        <v>1</v>
      </c>
      <c r="I32" s="44">
        <f t="shared" si="34"/>
        <v>3</v>
      </c>
      <c r="J32" s="55"/>
      <c r="K32" s="59">
        <v>7</v>
      </c>
      <c r="L32" s="57">
        <f t="shared" si="14"/>
        <v>208</v>
      </c>
      <c r="M32" s="60">
        <f t="shared" si="15"/>
      </c>
      <c r="N32" s="121"/>
      <c r="O32" s="126">
        <f t="shared" si="16"/>
        <v>7</v>
      </c>
      <c r="P32" s="126">
        <f t="shared" si="17"/>
        <v>52</v>
      </c>
      <c r="Q32" s="126">
        <f t="shared" si="18"/>
        <v>16</v>
      </c>
      <c r="R32" s="126">
        <f t="shared" si="19"/>
        <v>1</v>
      </c>
      <c r="S32" s="58">
        <f t="shared" si="20"/>
      </c>
      <c r="T32" s="58">
        <f t="shared" si="21"/>
      </c>
      <c r="U32" s="58">
        <f t="shared" si="22"/>
      </c>
      <c r="V32" s="58">
        <f t="shared" si="23"/>
      </c>
      <c r="W32" s="58">
        <f t="shared" si="24"/>
      </c>
      <c r="X32" s="58">
        <f t="shared" si="25"/>
      </c>
      <c r="Y32" s="141">
        <f t="shared" si="35"/>
      </c>
      <c r="Z32" s="144">
        <f t="shared" si="26"/>
      </c>
      <c r="AA32" s="14"/>
      <c r="AB32" s="69">
        <f t="shared" si="2"/>
        <v>2</v>
      </c>
      <c r="AC32" s="50"/>
      <c r="AD32" s="50"/>
      <c r="AE32" s="50"/>
      <c r="AF32" s="50"/>
      <c r="AG32" s="14"/>
      <c r="AH32" s="70">
        <f t="shared" si="27"/>
        <v>4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X32" s="74">
        <f t="shared" si="3"/>
        <v>5</v>
      </c>
      <c r="AY32" s="75">
        <f t="shared" si="4"/>
        <v>15</v>
      </c>
      <c r="AZ32" s="76">
        <f t="shared" si="28"/>
      </c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7"/>
      <c r="CG32" s="86">
        <f t="shared" si="36"/>
      </c>
      <c r="CH32" s="87">
        <f t="shared" si="37"/>
        <v>1</v>
      </c>
      <c r="CI32" s="87">
        <f t="shared" si="5"/>
        <v>1</v>
      </c>
      <c r="CJ32" s="87">
        <f t="shared" si="29"/>
      </c>
      <c r="CK32" s="88">
        <f t="shared" si="30"/>
      </c>
      <c r="CL32" s="88">
        <f t="shared" si="31"/>
      </c>
      <c r="CM32" s="88">
        <f t="shared" si="32"/>
      </c>
      <c r="CN32" s="88">
        <f t="shared" si="6"/>
      </c>
      <c r="CO32" s="88">
        <f t="shared" si="7"/>
      </c>
      <c r="CP32" s="89">
        <f t="shared" si="33"/>
      </c>
      <c r="CQ32" s="89">
        <f t="shared" si="8"/>
      </c>
      <c r="CR32" s="89">
        <f t="shared" si="9"/>
      </c>
      <c r="CS32" s="90">
        <f t="shared" si="10"/>
      </c>
      <c r="CU32" s="59">
        <v>7</v>
      </c>
    </row>
    <row r="33" spans="1:99" ht="16.5" thickBot="1" thickTop="1">
      <c r="A33" s="2"/>
      <c r="B33" s="2"/>
      <c r="C33" s="2"/>
      <c r="D33" s="2"/>
      <c r="E33" s="2"/>
      <c r="F33" s="44">
        <f t="shared" si="11"/>
        <v>0</v>
      </c>
      <c r="G33" s="44">
        <f t="shared" si="12"/>
        <v>0</v>
      </c>
      <c r="H33" s="44">
        <f t="shared" si="13"/>
        <v>2</v>
      </c>
      <c r="I33" s="44">
        <f t="shared" si="34"/>
        <v>0</v>
      </c>
      <c r="J33" s="55"/>
      <c r="K33" s="59">
        <v>8</v>
      </c>
      <c r="L33" s="57">
        <f t="shared" si="14"/>
        <v>32</v>
      </c>
      <c r="M33" s="60">
        <f t="shared" si="15"/>
      </c>
      <c r="N33" s="121"/>
      <c r="O33" s="126">
        <f t="shared" si="16"/>
        <v>8</v>
      </c>
      <c r="P33" s="126">
        <f t="shared" si="17"/>
        <v>8</v>
      </c>
      <c r="Q33" s="126">
        <f t="shared" si="18"/>
        <v>32</v>
      </c>
      <c r="R33" s="126">
        <f t="shared" si="19"/>
        <v>2</v>
      </c>
      <c r="S33" s="58">
        <f t="shared" si="20"/>
        <v>1</v>
      </c>
      <c r="T33" s="58">
        <f t="shared" si="21"/>
      </c>
      <c r="U33" s="58">
        <f t="shared" si="22"/>
      </c>
      <c r="V33" s="58">
        <f t="shared" si="23"/>
      </c>
      <c r="W33" s="58">
        <f t="shared" si="24"/>
      </c>
      <c r="X33" s="58">
        <f t="shared" si="25"/>
      </c>
      <c r="Y33" s="141">
        <f t="shared" si="35"/>
      </c>
      <c r="Z33" s="144">
        <f t="shared" si="26"/>
      </c>
      <c r="AA33" s="14"/>
      <c r="AB33" s="69">
        <f t="shared" si="2"/>
        <v>2</v>
      </c>
      <c r="AC33" s="50"/>
      <c r="AD33" s="50"/>
      <c r="AE33" s="50"/>
      <c r="AF33" s="50"/>
      <c r="AG33" s="14"/>
      <c r="AH33" s="70">
        <f t="shared" si="27"/>
        <v>2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X33" s="74">
        <f t="shared" si="3"/>
        <v>4</v>
      </c>
      <c r="AY33" s="75">
        <f t="shared" si="4"/>
        <v>6</v>
      </c>
      <c r="AZ33" s="76">
        <f t="shared" si="28"/>
      </c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7"/>
      <c r="CG33" s="86">
        <f t="shared" si="36"/>
        <v>1</v>
      </c>
      <c r="CH33" s="87">
        <f t="shared" si="37"/>
      </c>
      <c r="CI33" s="87">
        <f t="shared" si="5"/>
      </c>
      <c r="CJ33" s="87">
        <f t="shared" si="29"/>
      </c>
      <c r="CK33" s="88">
        <f t="shared" si="30"/>
      </c>
      <c r="CL33" s="88">
        <f t="shared" si="31"/>
      </c>
      <c r="CM33" s="88">
        <f t="shared" si="32"/>
      </c>
      <c r="CN33" s="88">
        <f t="shared" si="6"/>
      </c>
      <c r="CO33" s="88">
        <f t="shared" si="7"/>
      </c>
      <c r="CP33" s="89">
        <f t="shared" si="33"/>
      </c>
      <c r="CQ33" s="89">
        <f t="shared" si="8"/>
      </c>
      <c r="CR33" s="89">
        <f t="shared" si="9"/>
      </c>
      <c r="CS33" s="90">
        <f t="shared" si="10"/>
      </c>
      <c r="CU33" s="59">
        <v>8</v>
      </c>
    </row>
    <row r="34" spans="1:99" ht="16.5" thickBot="1" thickTop="1">
      <c r="A34" s="2"/>
      <c r="B34" s="2"/>
      <c r="C34" s="2"/>
      <c r="D34" s="2"/>
      <c r="E34" s="2"/>
      <c r="F34" s="44">
        <f t="shared" si="11"/>
        <v>0</v>
      </c>
      <c r="G34" s="44">
        <f t="shared" si="12"/>
        <v>0</v>
      </c>
      <c r="H34" s="44">
        <f t="shared" si="13"/>
        <v>2</v>
      </c>
      <c r="I34" s="44">
        <f t="shared" si="34"/>
        <v>1</v>
      </c>
      <c r="J34" s="55"/>
      <c r="K34" s="59">
        <v>9</v>
      </c>
      <c r="L34" s="57">
        <f t="shared" si="14"/>
        <v>96</v>
      </c>
      <c r="M34" s="60">
        <f t="shared" si="15"/>
      </c>
      <c r="N34" s="121"/>
      <c r="O34" s="126">
        <f t="shared" si="16"/>
        <v>9</v>
      </c>
      <c r="P34" s="126">
        <f t="shared" si="17"/>
        <v>24</v>
      </c>
      <c r="Q34" s="126">
        <f t="shared" si="18"/>
        <v>32</v>
      </c>
      <c r="R34" s="126">
        <f t="shared" si="19"/>
        <v>2</v>
      </c>
      <c r="S34" s="58">
        <f t="shared" si="20"/>
      </c>
      <c r="T34" s="58">
        <f t="shared" si="21"/>
      </c>
      <c r="U34" s="58">
        <f t="shared" si="22"/>
      </c>
      <c r="V34" s="58">
        <f t="shared" si="23"/>
      </c>
      <c r="W34" s="58">
        <f t="shared" si="24"/>
      </c>
      <c r="X34" s="58">
        <f t="shared" si="25"/>
      </c>
      <c r="Y34" s="141">
        <f t="shared" si="35"/>
      </c>
      <c r="Z34" s="144">
        <f t="shared" si="26"/>
      </c>
      <c r="AA34" s="14"/>
      <c r="AB34" s="69">
        <f t="shared" si="2"/>
        <v>2</v>
      </c>
      <c r="AC34" s="50"/>
      <c r="AD34" s="50"/>
      <c r="AE34" s="50"/>
      <c r="AF34" s="50"/>
      <c r="AG34" s="14"/>
      <c r="AH34" s="70">
        <f t="shared" si="27"/>
        <v>3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X34" s="74">
        <f t="shared" si="3"/>
        <v>5</v>
      </c>
      <c r="AY34" s="75">
        <f t="shared" si="4"/>
        <v>10</v>
      </c>
      <c r="AZ34" s="76">
        <f t="shared" si="28"/>
      </c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7"/>
      <c r="CG34" s="86">
        <f t="shared" si="36"/>
      </c>
      <c r="CH34" s="87">
        <f t="shared" si="37"/>
        <v>1</v>
      </c>
      <c r="CI34" s="87">
        <f t="shared" si="5"/>
        <v>1</v>
      </c>
      <c r="CJ34" s="87">
        <f t="shared" si="29"/>
      </c>
      <c r="CK34" s="88">
        <f t="shared" si="30"/>
      </c>
      <c r="CL34" s="88">
        <f t="shared" si="31"/>
      </c>
      <c r="CM34" s="88">
        <f t="shared" si="32"/>
      </c>
      <c r="CN34" s="88">
        <f t="shared" si="6"/>
      </c>
      <c r="CO34" s="88">
        <f t="shared" si="7"/>
      </c>
      <c r="CP34" s="89">
        <f t="shared" si="33"/>
      </c>
      <c r="CQ34" s="89">
        <f t="shared" si="8"/>
      </c>
      <c r="CR34" s="89">
        <f t="shared" si="9"/>
      </c>
      <c r="CS34" s="90">
        <f t="shared" si="10"/>
      </c>
      <c r="CU34" s="59">
        <v>9</v>
      </c>
    </row>
    <row r="35" spans="1:99" ht="16.5" thickBot="1" thickTop="1">
      <c r="A35" s="2"/>
      <c r="B35" s="2"/>
      <c r="C35" s="2"/>
      <c r="D35" s="2"/>
      <c r="E35" s="2"/>
      <c r="F35" s="44">
        <f t="shared" si="11"/>
        <v>0</v>
      </c>
      <c r="G35" s="44">
        <f t="shared" si="12"/>
        <v>0</v>
      </c>
      <c r="H35" s="44">
        <f t="shared" si="13"/>
        <v>2</v>
      </c>
      <c r="I35" s="44">
        <f t="shared" si="34"/>
        <v>2</v>
      </c>
      <c r="J35" s="55"/>
      <c r="K35" s="59">
        <v>10</v>
      </c>
      <c r="L35" s="57">
        <f t="shared" si="14"/>
        <v>160</v>
      </c>
      <c r="M35" s="60">
        <f t="shared" si="15"/>
      </c>
      <c r="N35" s="121"/>
      <c r="O35" s="126">
        <f t="shared" si="16"/>
        <v>10</v>
      </c>
      <c r="P35" s="126">
        <f t="shared" si="17"/>
        <v>40</v>
      </c>
      <c r="Q35" s="126">
        <f t="shared" si="18"/>
        <v>32</v>
      </c>
      <c r="R35" s="126">
        <f t="shared" si="19"/>
        <v>2</v>
      </c>
      <c r="S35" s="58">
        <f t="shared" si="20"/>
      </c>
      <c r="T35" s="58">
        <f t="shared" si="21"/>
      </c>
      <c r="U35" s="58">
        <f t="shared" si="22"/>
      </c>
      <c r="V35" s="58">
        <f t="shared" si="23"/>
      </c>
      <c r="W35" s="58">
        <f t="shared" si="24"/>
      </c>
      <c r="X35" s="58">
        <f t="shared" si="25"/>
      </c>
      <c r="Y35" s="141">
        <f t="shared" si="35"/>
      </c>
      <c r="Z35" s="144">
        <f t="shared" si="26"/>
      </c>
      <c r="AA35" s="14"/>
      <c r="AB35" s="69">
        <f t="shared" si="2"/>
        <v>1</v>
      </c>
      <c r="AC35" s="50"/>
      <c r="AD35" s="50"/>
      <c r="AE35" s="50"/>
      <c r="AF35" s="50"/>
      <c r="AG35" s="14"/>
      <c r="AH35" s="70">
        <f t="shared" si="27"/>
        <v>4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X35" s="74">
        <f t="shared" si="3"/>
        <v>6</v>
      </c>
      <c r="AY35" s="75">
        <f t="shared" si="4"/>
        <v>14</v>
      </c>
      <c r="AZ35" s="76">
        <f t="shared" si="28"/>
      </c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7"/>
      <c r="CG35" s="86">
        <f t="shared" si="36"/>
      </c>
      <c r="CH35" s="87">
        <f t="shared" si="37"/>
        <v>1</v>
      </c>
      <c r="CI35" s="87">
        <f t="shared" si="5"/>
        <v>1</v>
      </c>
      <c r="CJ35" s="87">
        <f t="shared" si="29"/>
        <v>1</v>
      </c>
      <c r="CK35" s="88">
        <f t="shared" si="30"/>
      </c>
      <c r="CL35" s="88">
        <f t="shared" si="31"/>
      </c>
      <c r="CM35" s="88">
        <f t="shared" si="32"/>
      </c>
      <c r="CN35" s="88">
        <f t="shared" si="6"/>
      </c>
      <c r="CO35" s="88">
        <f t="shared" si="7"/>
      </c>
      <c r="CP35" s="89">
        <f t="shared" si="33"/>
      </c>
      <c r="CQ35" s="89">
        <f t="shared" si="8"/>
      </c>
      <c r="CR35" s="89">
        <f t="shared" si="9"/>
      </c>
      <c r="CS35" s="90">
        <f t="shared" si="10"/>
      </c>
      <c r="CU35" s="59">
        <v>10</v>
      </c>
    </row>
    <row r="36" spans="1:99" ht="16.5" thickBot="1" thickTop="1">
      <c r="A36" s="2"/>
      <c r="B36" s="2"/>
      <c r="C36" s="2"/>
      <c r="D36" s="2"/>
      <c r="E36" s="2"/>
      <c r="F36" s="44">
        <f t="shared" si="11"/>
        <v>0</v>
      </c>
      <c r="G36" s="44">
        <f t="shared" si="12"/>
        <v>0</v>
      </c>
      <c r="H36" s="44">
        <f t="shared" si="13"/>
        <v>2</v>
      </c>
      <c r="I36" s="44">
        <f t="shared" si="34"/>
        <v>3</v>
      </c>
      <c r="J36" s="55"/>
      <c r="K36" s="59">
        <v>11</v>
      </c>
      <c r="L36" s="57">
        <f t="shared" si="14"/>
        <v>224</v>
      </c>
      <c r="M36" s="60">
        <f t="shared" si="15"/>
      </c>
      <c r="N36" s="121"/>
      <c r="O36" s="126">
        <f t="shared" si="16"/>
        <v>11</v>
      </c>
      <c r="P36" s="126">
        <f t="shared" si="17"/>
        <v>56</v>
      </c>
      <c r="Q36" s="126">
        <f t="shared" si="18"/>
        <v>32</v>
      </c>
      <c r="R36" s="126">
        <f t="shared" si="19"/>
        <v>2</v>
      </c>
      <c r="S36" s="58">
        <f t="shared" si="20"/>
      </c>
      <c r="T36" s="58">
        <f t="shared" si="21"/>
      </c>
      <c r="U36" s="58">
        <f t="shared" si="22"/>
      </c>
      <c r="V36" s="58">
        <f t="shared" si="23"/>
      </c>
      <c r="W36" s="58">
        <f t="shared" si="24"/>
      </c>
      <c r="X36" s="58">
        <f t="shared" si="25"/>
      </c>
      <c r="Y36" s="141">
        <f t="shared" si="35"/>
      </c>
      <c r="Z36" s="144">
        <f t="shared" si="26"/>
      </c>
      <c r="AA36" s="14"/>
      <c r="AB36" s="69">
        <f t="shared" si="2"/>
        <v>2</v>
      </c>
      <c r="AC36" s="50"/>
      <c r="AD36" s="50"/>
      <c r="AE36" s="50"/>
      <c r="AF36" s="50"/>
      <c r="AG36" s="14"/>
      <c r="AH36" s="70">
        <f t="shared" si="27"/>
        <v>5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X36" s="74">
        <f t="shared" si="3"/>
        <v>7</v>
      </c>
      <c r="AY36" s="75">
        <f t="shared" si="4"/>
        <v>18</v>
      </c>
      <c r="AZ36" s="76">
        <f t="shared" si="28"/>
      </c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7"/>
      <c r="CG36" s="86">
        <f t="shared" si="36"/>
      </c>
      <c r="CH36" s="87">
        <f t="shared" si="37"/>
        <v>1</v>
      </c>
      <c r="CI36" s="87">
        <f t="shared" si="5"/>
        <v>1</v>
      </c>
      <c r="CJ36" s="87">
        <f t="shared" si="29"/>
      </c>
      <c r="CK36" s="88">
        <f t="shared" si="30"/>
      </c>
      <c r="CL36" s="88">
        <f t="shared" si="31"/>
      </c>
      <c r="CM36" s="88">
        <f t="shared" si="32"/>
      </c>
      <c r="CN36" s="88">
        <f t="shared" si="6"/>
      </c>
      <c r="CO36" s="88">
        <f t="shared" si="7"/>
      </c>
      <c r="CP36" s="89">
        <f t="shared" si="33"/>
      </c>
      <c r="CQ36" s="89">
        <f t="shared" si="8"/>
      </c>
      <c r="CR36" s="89">
        <f t="shared" si="9"/>
      </c>
      <c r="CS36" s="90">
        <f t="shared" si="10"/>
      </c>
      <c r="CU36" s="59">
        <v>11</v>
      </c>
    </row>
    <row r="37" spans="1:99" ht="16.5" thickBot="1" thickTop="1">
      <c r="A37" s="2"/>
      <c r="B37" s="2"/>
      <c r="C37" s="2"/>
      <c r="D37" s="2"/>
      <c r="E37" s="2"/>
      <c r="F37" s="44">
        <f t="shared" si="11"/>
        <v>0</v>
      </c>
      <c r="G37" s="44">
        <f t="shared" si="12"/>
        <v>0</v>
      </c>
      <c r="H37" s="44">
        <f t="shared" si="13"/>
        <v>3</v>
      </c>
      <c r="I37" s="44">
        <f t="shared" si="34"/>
        <v>0</v>
      </c>
      <c r="J37" s="55"/>
      <c r="K37" s="59">
        <v>12</v>
      </c>
      <c r="L37" s="57">
        <f t="shared" si="14"/>
        <v>48</v>
      </c>
      <c r="M37" s="60">
        <f t="shared" si="15"/>
      </c>
      <c r="N37" s="121"/>
      <c r="O37" s="126">
        <f t="shared" si="16"/>
        <v>12</v>
      </c>
      <c r="P37" s="126">
        <f t="shared" si="17"/>
        <v>12</v>
      </c>
      <c r="Q37" s="126">
        <f t="shared" si="18"/>
        <v>48</v>
      </c>
      <c r="R37" s="126">
        <f t="shared" si="19"/>
        <v>3</v>
      </c>
      <c r="S37" s="58">
        <f t="shared" si="20"/>
        <v>1</v>
      </c>
      <c r="T37" s="58">
        <f t="shared" si="21"/>
      </c>
      <c r="U37" s="58">
        <f t="shared" si="22"/>
      </c>
      <c r="V37" s="58">
        <f t="shared" si="23"/>
      </c>
      <c r="W37" s="58">
        <f t="shared" si="24"/>
      </c>
      <c r="X37" s="58">
        <f t="shared" si="25"/>
      </c>
      <c r="Y37" s="141">
        <f t="shared" si="35"/>
      </c>
      <c r="Z37" s="144">
        <f t="shared" si="26"/>
      </c>
      <c r="AA37" s="14"/>
      <c r="AB37" s="69">
        <f t="shared" si="2"/>
        <v>2</v>
      </c>
      <c r="AC37" s="50"/>
      <c r="AD37" s="50"/>
      <c r="AE37" s="50"/>
      <c r="AF37" s="50"/>
      <c r="AG37" s="14"/>
      <c r="AH37" s="70">
        <f t="shared" si="27"/>
        <v>3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X37" s="74">
        <f t="shared" si="3"/>
        <v>6</v>
      </c>
      <c r="AY37" s="75">
        <f t="shared" si="4"/>
        <v>9</v>
      </c>
      <c r="AZ37" s="76">
        <f t="shared" si="28"/>
      </c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7"/>
      <c r="CG37" s="86">
        <f t="shared" si="36"/>
        <v>1</v>
      </c>
      <c r="CH37" s="87">
        <f t="shared" si="37"/>
      </c>
      <c r="CI37" s="87">
        <f t="shared" si="5"/>
      </c>
      <c r="CJ37" s="87">
        <f t="shared" si="29"/>
      </c>
      <c r="CK37" s="88">
        <f t="shared" si="30"/>
      </c>
      <c r="CL37" s="88">
        <f t="shared" si="31"/>
      </c>
      <c r="CM37" s="88">
        <f t="shared" si="32"/>
      </c>
      <c r="CN37" s="88">
        <f t="shared" si="6"/>
      </c>
      <c r="CO37" s="88">
        <f t="shared" si="7"/>
      </c>
      <c r="CP37" s="89">
        <f t="shared" si="33"/>
      </c>
      <c r="CQ37" s="89">
        <f t="shared" si="8"/>
      </c>
      <c r="CR37" s="89">
        <f t="shared" si="9"/>
      </c>
      <c r="CS37" s="90">
        <f t="shared" si="10"/>
      </c>
      <c r="CU37" s="59">
        <v>12</v>
      </c>
    </row>
    <row r="38" spans="1:99" ht="16.5" thickBot="1" thickTop="1">
      <c r="A38" s="2"/>
      <c r="B38" s="2"/>
      <c r="C38" s="2"/>
      <c r="D38" s="2"/>
      <c r="E38" s="2"/>
      <c r="F38" s="44">
        <f t="shared" si="11"/>
        <v>0</v>
      </c>
      <c r="G38" s="44">
        <f t="shared" si="12"/>
        <v>0</v>
      </c>
      <c r="H38" s="44">
        <f t="shared" si="13"/>
        <v>3</v>
      </c>
      <c r="I38" s="44">
        <f t="shared" si="34"/>
        <v>1</v>
      </c>
      <c r="J38" s="55"/>
      <c r="K38" s="59">
        <v>13</v>
      </c>
      <c r="L38" s="57">
        <f t="shared" si="14"/>
        <v>112</v>
      </c>
      <c r="M38" s="60">
        <f t="shared" si="15"/>
      </c>
      <c r="N38" s="121"/>
      <c r="O38" s="126">
        <f t="shared" si="16"/>
        <v>13</v>
      </c>
      <c r="P38" s="126">
        <f t="shared" si="17"/>
        <v>28</v>
      </c>
      <c r="Q38" s="126">
        <f t="shared" si="18"/>
        <v>48</v>
      </c>
      <c r="R38" s="126">
        <f t="shared" si="19"/>
        <v>3</v>
      </c>
      <c r="S38" s="58">
        <f t="shared" si="20"/>
      </c>
      <c r="T38" s="58">
        <f t="shared" si="21"/>
      </c>
      <c r="U38" s="58">
        <f t="shared" si="22"/>
      </c>
      <c r="V38" s="58">
        <f t="shared" si="23"/>
      </c>
      <c r="W38" s="58">
        <f t="shared" si="24"/>
      </c>
      <c r="X38" s="58">
        <f t="shared" si="25"/>
      </c>
      <c r="Y38" s="141">
        <f t="shared" si="35"/>
      </c>
      <c r="Z38" s="144">
        <f t="shared" si="26"/>
      </c>
      <c r="AA38" s="14"/>
      <c r="AB38" s="69">
        <f t="shared" si="2"/>
        <v>2</v>
      </c>
      <c r="AC38" s="50"/>
      <c r="AD38" s="50"/>
      <c r="AE38" s="50"/>
      <c r="AF38" s="50"/>
      <c r="AG38" s="14"/>
      <c r="AH38" s="70">
        <f t="shared" si="27"/>
        <v>4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X38" s="74">
        <f t="shared" si="3"/>
        <v>7</v>
      </c>
      <c r="AY38" s="75">
        <f t="shared" si="4"/>
        <v>13</v>
      </c>
      <c r="AZ38" s="76">
        <f t="shared" si="28"/>
      </c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7"/>
      <c r="CG38" s="86">
        <f t="shared" si="36"/>
      </c>
      <c r="CH38" s="87">
        <f t="shared" si="37"/>
        <v>1</v>
      </c>
      <c r="CI38" s="87">
        <f t="shared" si="5"/>
        <v>1</v>
      </c>
      <c r="CJ38" s="87">
        <f t="shared" si="29"/>
      </c>
      <c r="CK38" s="88">
        <f t="shared" si="30"/>
      </c>
      <c r="CL38" s="88">
        <f t="shared" si="31"/>
      </c>
      <c r="CM38" s="88">
        <f t="shared" si="32"/>
      </c>
      <c r="CN38" s="88">
        <f t="shared" si="6"/>
      </c>
      <c r="CO38" s="88">
        <f t="shared" si="7"/>
      </c>
      <c r="CP38" s="89">
        <f t="shared" si="33"/>
      </c>
      <c r="CQ38" s="89">
        <f t="shared" si="8"/>
      </c>
      <c r="CR38" s="89">
        <f t="shared" si="9"/>
      </c>
      <c r="CS38" s="90">
        <f t="shared" si="10"/>
      </c>
      <c r="CU38" s="59">
        <v>13</v>
      </c>
    </row>
    <row r="39" spans="1:99" ht="16.5" thickBot="1" thickTop="1">
      <c r="A39" s="2"/>
      <c r="B39" s="2"/>
      <c r="C39" s="2"/>
      <c r="D39" s="2"/>
      <c r="E39" s="2"/>
      <c r="F39" s="44">
        <f t="shared" si="11"/>
        <v>0</v>
      </c>
      <c r="G39" s="44">
        <f t="shared" si="12"/>
        <v>0</v>
      </c>
      <c r="H39" s="44">
        <f t="shared" si="13"/>
        <v>3</v>
      </c>
      <c r="I39" s="44">
        <f t="shared" si="34"/>
        <v>2</v>
      </c>
      <c r="J39" s="55"/>
      <c r="K39" s="59">
        <v>14</v>
      </c>
      <c r="L39" s="57">
        <f t="shared" si="14"/>
        <v>176</v>
      </c>
      <c r="M39" s="60">
        <f t="shared" si="15"/>
      </c>
      <c r="N39" s="121"/>
      <c r="O39" s="126">
        <f t="shared" si="16"/>
        <v>14</v>
      </c>
      <c r="P39" s="126">
        <f t="shared" si="17"/>
        <v>44</v>
      </c>
      <c r="Q39" s="126">
        <f t="shared" si="18"/>
        <v>48</v>
      </c>
      <c r="R39" s="126">
        <f t="shared" si="19"/>
        <v>3</v>
      </c>
      <c r="S39" s="58">
        <f t="shared" si="20"/>
      </c>
      <c r="T39" s="58">
        <f t="shared" si="21"/>
      </c>
      <c r="U39" s="58">
        <f t="shared" si="22"/>
      </c>
      <c r="V39" s="58">
        <f t="shared" si="23"/>
      </c>
      <c r="W39" s="58">
        <f t="shared" si="24"/>
      </c>
      <c r="X39" s="58">
        <f t="shared" si="25"/>
      </c>
      <c r="Y39" s="141">
        <f t="shared" si="35"/>
      </c>
      <c r="Z39" s="144">
        <f t="shared" si="26"/>
      </c>
      <c r="AA39" s="14"/>
      <c r="AB39" s="69">
        <f t="shared" si="2"/>
        <v>2</v>
      </c>
      <c r="AC39" s="50"/>
      <c r="AD39" s="50"/>
      <c r="AE39" s="50"/>
      <c r="AF39" s="50"/>
      <c r="AG39" s="14"/>
      <c r="AH39" s="70">
        <f t="shared" si="27"/>
        <v>5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X39" s="74">
        <f t="shared" si="3"/>
        <v>8</v>
      </c>
      <c r="AY39" s="75">
        <f t="shared" si="4"/>
        <v>17</v>
      </c>
      <c r="AZ39" s="76">
        <f t="shared" si="28"/>
      </c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7"/>
      <c r="CG39" s="86">
        <f t="shared" si="36"/>
      </c>
      <c r="CH39" s="87">
        <f t="shared" si="37"/>
        <v>1</v>
      </c>
      <c r="CI39" s="87">
        <f t="shared" si="5"/>
        <v>1</v>
      </c>
      <c r="CJ39" s="87">
        <f t="shared" si="29"/>
      </c>
      <c r="CK39" s="88">
        <f t="shared" si="30"/>
      </c>
      <c r="CL39" s="88">
        <f t="shared" si="31"/>
      </c>
      <c r="CM39" s="88">
        <f t="shared" si="32"/>
      </c>
      <c r="CN39" s="88">
        <f t="shared" si="6"/>
      </c>
      <c r="CO39" s="88">
        <f t="shared" si="7"/>
      </c>
      <c r="CP39" s="89">
        <f t="shared" si="33"/>
      </c>
      <c r="CQ39" s="89">
        <f t="shared" si="8"/>
      </c>
      <c r="CR39" s="89">
        <f t="shared" si="9"/>
      </c>
      <c r="CS39" s="90">
        <f t="shared" si="10"/>
      </c>
      <c r="CU39" s="59">
        <v>14</v>
      </c>
    </row>
    <row r="40" spans="1:99" ht="16.5" thickBot="1" thickTop="1">
      <c r="A40" s="2"/>
      <c r="B40" s="2"/>
      <c r="C40" s="2"/>
      <c r="D40" s="2"/>
      <c r="E40" s="2"/>
      <c r="F40" s="44">
        <f t="shared" si="11"/>
        <v>0</v>
      </c>
      <c r="G40" s="44">
        <f t="shared" si="12"/>
        <v>0</v>
      </c>
      <c r="H40" s="44">
        <f t="shared" si="13"/>
        <v>3</v>
      </c>
      <c r="I40" s="44">
        <f t="shared" si="34"/>
        <v>3</v>
      </c>
      <c r="J40" s="55"/>
      <c r="K40" s="59">
        <v>15</v>
      </c>
      <c r="L40" s="57">
        <f t="shared" si="14"/>
        <v>240</v>
      </c>
      <c r="M40" s="60">
        <f t="shared" si="15"/>
      </c>
      <c r="N40" s="121"/>
      <c r="O40" s="126">
        <f t="shared" si="16"/>
        <v>15</v>
      </c>
      <c r="P40" s="126">
        <f t="shared" si="17"/>
        <v>60</v>
      </c>
      <c r="Q40" s="126">
        <f t="shared" si="18"/>
        <v>48</v>
      </c>
      <c r="R40" s="126">
        <f t="shared" si="19"/>
        <v>3</v>
      </c>
      <c r="S40" s="58">
        <f t="shared" si="20"/>
      </c>
      <c r="T40" s="58">
        <f t="shared" si="21"/>
      </c>
      <c r="U40" s="58">
        <f t="shared" si="22"/>
      </c>
      <c r="V40" s="58">
        <f t="shared" si="23"/>
      </c>
      <c r="W40" s="58">
        <f t="shared" si="24"/>
      </c>
      <c r="X40" s="58">
        <f t="shared" si="25"/>
      </c>
      <c r="Y40" s="141">
        <f t="shared" si="35"/>
      </c>
      <c r="Z40" s="144">
        <f t="shared" si="26"/>
      </c>
      <c r="AA40" s="14"/>
      <c r="AB40" s="69">
        <f t="shared" si="2"/>
        <v>1</v>
      </c>
      <c r="AC40" s="50"/>
      <c r="AD40" s="50"/>
      <c r="AE40" s="50"/>
      <c r="AF40" s="50"/>
      <c r="AG40" s="14"/>
      <c r="AH40" s="70">
        <f t="shared" si="27"/>
        <v>6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X40" s="74">
        <f t="shared" si="3"/>
        <v>9</v>
      </c>
      <c r="AY40" s="75">
        <f t="shared" si="4"/>
        <v>21</v>
      </c>
      <c r="AZ40" s="76">
        <f t="shared" si="28"/>
      </c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7"/>
      <c r="CG40" s="86">
        <f t="shared" si="36"/>
      </c>
      <c r="CH40" s="87">
        <f t="shared" si="37"/>
        <v>1</v>
      </c>
      <c r="CI40" s="87">
        <f t="shared" si="5"/>
        <v>1</v>
      </c>
      <c r="CJ40" s="87">
        <f t="shared" si="29"/>
        <v>1</v>
      </c>
      <c r="CK40" s="88">
        <f t="shared" si="30"/>
      </c>
      <c r="CL40" s="88">
        <f t="shared" si="31"/>
      </c>
      <c r="CM40" s="88">
        <f t="shared" si="32"/>
      </c>
      <c r="CN40" s="88">
        <f t="shared" si="6"/>
      </c>
      <c r="CO40" s="88">
        <f t="shared" si="7"/>
      </c>
      <c r="CP40" s="89">
        <f t="shared" si="33"/>
      </c>
      <c r="CQ40" s="89">
        <f t="shared" si="8"/>
      </c>
      <c r="CR40" s="89">
        <f t="shared" si="9"/>
      </c>
      <c r="CS40" s="90">
        <f t="shared" si="10"/>
      </c>
      <c r="CU40" s="59">
        <v>15</v>
      </c>
    </row>
    <row r="41" spans="1:99" ht="16.5" thickBot="1" thickTop="1">
      <c r="A41" s="2"/>
      <c r="B41" s="2"/>
      <c r="C41" s="2"/>
      <c r="D41" s="2"/>
      <c r="E41" s="2"/>
      <c r="F41" s="44">
        <f t="shared" si="11"/>
        <v>0</v>
      </c>
      <c r="G41" s="44">
        <f t="shared" si="12"/>
        <v>1</v>
      </c>
      <c r="H41" s="44">
        <f t="shared" si="13"/>
        <v>0</v>
      </c>
      <c r="I41" s="44">
        <f t="shared" si="34"/>
        <v>0</v>
      </c>
      <c r="J41" s="55"/>
      <c r="K41" s="59">
        <v>16</v>
      </c>
      <c r="L41" s="57">
        <f t="shared" si="14"/>
        <v>4</v>
      </c>
      <c r="M41" s="60">
        <f t="shared" si="15"/>
      </c>
      <c r="N41" s="121"/>
      <c r="O41" s="126">
        <f t="shared" si="16"/>
        <v>16</v>
      </c>
      <c r="P41" s="126">
        <f t="shared" si="17"/>
        <v>1</v>
      </c>
      <c r="Q41" s="126">
        <f t="shared" si="18"/>
        <v>4</v>
      </c>
      <c r="R41" s="126">
        <f t="shared" si="19"/>
        <v>4</v>
      </c>
      <c r="S41" s="58">
        <f t="shared" si="20"/>
      </c>
      <c r="T41" s="58">
        <f t="shared" si="21"/>
      </c>
      <c r="U41" s="58">
        <f t="shared" si="22"/>
      </c>
      <c r="V41" s="58">
        <f t="shared" si="23"/>
      </c>
      <c r="W41" s="58">
        <f t="shared" si="24"/>
      </c>
      <c r="X41" s="58">
        <f t="shared" si="25"/>
        <v>1</v>
      </c>
      <c r="Y41" s="141">
        <f t="shared" si="35"/>
      </c>
      <c r="Z41" s="144">
        <f t="shared" si="26"/>
      </c>
      <c r="AA41" s="14"/>
      <c r="AB41" s="69">
        <f t="shared" si="2"/>
        <v>2</v>
      </c>
      <c r="AC41" s="50"/>
      <c r="AD41" s="50"/>
      <c r="AE41" s="50"/>
      <c r="AF41" s="50"/>
      <c r="AG41" s="14"/>
      <c r="AH41" s="70">
        <f t="shared" si="27"/>
        <v>1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X41" s="74">
        <f t="shared" si="3"/>
        <v>3</v>
      </c>
      <c r="AY41" s="75">
        <f t="shared" si="4"/>
        <v>2</v>
      </c>
      <c r="AZ41" s="76">
        <f t="shared" si="28"/>
      </c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7"/>
      <c r="CG41" s="86">
        <f t="shared" si="36"/>
        <v>1</v>
      </c>
      <c r="CH41" s="87">
        <f t="shared" si="37"/>
      </c>
      <c r="CI41" s="87">
        <f t="shared" si="5"/>
      </c>
      <c r="CJ41" s="87">
        <f>IF(AND(CI41=1,MOD(SUM($F41:$I41),2)=0,NOT(COUNTIF($F41:$I41,1)=1)),1,"")</f>
      </c>
      <c r="CK41" s="88">
        <f t="shared" si="30"/>
      </c>
      <c r="CL41" s="88">
        <f t="shared" si="31"/>
      </c>
      <c r="CM41" s="88">
        <f t="shared" si="32"/>
      </c>
      <c r="CN41" s="88">
        <f t="shared" si="6"/>
      </c>
      <c r="CO41" s="88">
        <f t="shared" si="7"/>
      </c>
      <c r="CP41" s="89">
        <f t="shared" si="33"/>
      </c>
      <c r="CQ41" s="89">
        <f t="shared" si="8"/>
      </c>
      <c r="CR41" s="89">
        <f t="shared" si="9"/>
      </c>
      <c r="CS41" s="90">
        <f t="shared" si="10"/>
      </c>
      <c r="CU41" s="59">
        <v>16</v>
      </c>
    </row>
    <row r="42" spans="1:99" ht="16.5" thickBot="1" thickTop="1">
      <c r="A42" s="2"/>
      <c r="B42" s="2"/>
      <c r="C42" s="2"/>
      <c r="D42" s="2"/>
      <c r="E42" s="2"/>
      <c r="F42" s="44">
        <f t="shared" si="11"/>
        <v>0</v>
      </c>
      <c r="G42" s="44">
        <f t="shared" si="12"/>
        <v>1</v>
      </c>
      <c r="H42" s="44">
        <f t="shared" si="13"/>
        <v>0</v>
      </c>
      <c r="I42" s="44">
        <f t="shared" si="34"/>
        <v>1</v>
      </c>
      <c r="J42" s="55"/>
      <c r="K42" s="59">
        <v>17</v>
      </c>
      <c r="L42" s="57">
        <f t="shared" si="14"/>
        <v>68</v>
      </c>
      <c r="M42" s="60">
        <f t="shared" si="15"/>
      </c>
      <c r="N42" s="121"/>
      <c r="O42" s="126">
        <f t="shared" si="16"/>
        <v>17</v>
      </c>
      <c r="P42" s="126">
        <f t="shared" si="17"/>
        <v>17</v>
      </c>
      <c r="Q42" s="126">
        <f t="shared" si="18"/>
        <v>4</v>
      </c>
      <c r="R42" s="126">
        <f t="shared" si="19"/>
        <v>4</v>
      </c>
      <c r="S42" s="58">
        <f t="shared" si="20"/>
        <v>1</v>
      </c>
      <c r="T42" s="58">
        <f t="shared" si="21"/>
      </c>
      <c r="U42" s="58">
        <f t="shared" si="22"/>
      </c>
      <c r="V42" s="58">
        <f t="shared" si="23"/>
      </c>
      <c r="W42" s="58">
        <f t="shared" si="24"/>
      </c>
      <c r="X42" s="58">
        <f t="shared" si="25"/>
        <v>1</v>
      </c>
      <c r="Y42" s="141">
        <f t="shared" si="35"/>
      </c>
      <c r="Z42" s="144">
        <f t="shared" si="26"/>
      </c>
      <c r="AA42" s="14"/>
      <c r="AB42" s="69">
        <f t="shared" si="2"/>
        <v>3</v>
      </c>
      <c r="AC42" s="50"/>
      <c r="AD42" s="50"/>
      <c r="AE42" s="50"/>
      <c r="AF42" s="50"/>
      <c r="AG42" s="14"/>
      <c r="AH42" s="70">
        <f t="shared" si="27"/>
        <v>2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X42" s="74">
        <f t="shared" si="3"/>
        <v>4</v>
      </c>
      <c r="AY42" s="75">
        <f t="shared" si="4"/>
        <v>6</v>
      </c>
      <c r="AZ42" s="76">
        <f t="shared" si="28"/>
      </c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7"/>
      <c r="CG42" s="86">
        <f t="shared" si="36"/>
      </c>
      <c r="CH42" s="87">
        <f t="shared" si="37"/>
        <v>1</v>
      </c>
      <c r="CI42" s="87">
        <f t="shared" si="5"/>
      </c>
      <c r="CJ42" s="87">
        <f t="shared" si="29"/>
      </c>
      <c r="CK42" s="88">
        <f t="shared" si="30"/>
      </c>
      <c r="CL42" s="88">
        <f t="shared" si="31"/>
      </c>
      <c r="CM42" s="88">
        <f t="shared" si="32"/>
      </c>
      <c r="CN42" s="88">
        <f t="shared" si="6"/>
      </c>
      <c r="CO42" s="88">
        <f t="shared" si="7"/>
      </c>
      <c r="CP42" s="89">
        <f t="shared" si="33"/>
      </c>
      <c r="CQ42" s="89">
        <f t="shared" si="8"/>
      </c>
      <c r="CR42" s="89">
        <f t="shared" si="9"/>
      </c>
      <c r="CS42" s="90">
        <f t="shared" si="10"/>
      </c>
      <c r="CU42" s="59">
        <v>17</v>
      </c>
    </row>
    <row r="43" spans="1:99" ht="16.5" thickBot="1" thickTop="1">
      <c r="A43" s="2"/>
      <c r="B43" s="2"/>
      <c r="C43" s="2"/>
      <c r="D43" s="2"/>
      <c r="E43" s="2"/>
      <c r="F43" s="44">
        <f t="shared" si="11"/>
        <v>0</v>
      </c>
      <c r="G43" s="44">
        <f t="shared" si="12"/>
        <v>1</v>
      </c>
      <c r="H43" s="44">
        <f t="shared" si="13"/>
        <v>0</v>
      </c>
      <c r="I43" s="44">
        <f t="shared" si="34"/>
        <v>2</v>
      </c>
      <c r="J43" s="55"/>
      <c r="K43" s="59">
        <v>18</v>
      </c>
      <c r="L43" s="57">
        <f t="shared" si="14"/>
        <v>132</v>
      </c>
      <c r="M43" s="60">
        <f t="shared" si="15"/>
      </c>
      <c r="N43" s="121"/>
      <c r="O43" s="126">
        <f t="shared" si="16"/>
        <v>18</v>
      </c>
      <c r="P43" s="126">
        <f t="shared" si="17"/>
        <v>33</v>
      </c>
      <c r="Q43" s="126">
        <f t="shared" si="18"/>
        <v>4</v>
      </c>
      <c r="R43" s="126">
        <f t="shared" si="19"/>
        <v>4</v>
      </c>
      <c r="S43" s="58">
        <f t="shared" si="20"/>
      </c>
      <c r="T43" s="58">
        <f t="shared" si="21"/>
      </c>
      <c r="U43" s="58">
        <f t="shared" si="22"/>
      </c>
      <c r="V43" s="58">
        <f t="shared" si="23"/>
      </c>
      <c r="W43" s="58">
        <f t="shared" si="24"/>
      </c>
      <c r="X43" s="58">
        <f t="shared" si="25"/>
        <v>1</v>
      </c>
      <c r="Y43" s="141">
        <f t="shared" si="35"/>
      </c>
      <c r="Z43" s="144">
        <f t="shared" si="26"/>
      </c>
      <c r="AA43" s="14"/>
      <c r="AB43" s="69">
        <f t="shared" si="2"/>
        <v>3</v>
      </c>
      <c r="AC43" s="50"/>
      <c r="AD43" s="50"/>
      <c r="AE43" s="50"/>
      <c r="AF43" s="50"/>
      <c r="AG43" s="14"/>
      <c r="AH43" s="70">
        <f t="shared" si="27"/>
        <v>3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X43" s="74">
        <f t="shared" si="3"/>
        <v>5</v>
      </c>
      <c r="AY43" s="75">
        <f t="shared" si="4"/>
        <v>10</v>
      </c>
      <c r="AZ43" s="76">
        <f t="shared" si="28"/>
      </c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7"/>
      <c r="CG43" s="86">
        <f t="shared" si="36"/>
      </c>
      <c r="CH43" s="87">
        <f t="shared" si="37"/>
        <v>1</v>
      </c>
      <c r="CI43" s="87">
        <f t="shared" si="5"/>
      </c>
      <c r="CJ43" s="87">
        <f t="shared" si="29"/>
      </c>
      <c r="CK43" s="88">
        <f t="shared" si="30"/>
      </c>
      <c r="CL43" s="88">
        <f t="shared" si="31"/>
      </c>
      <c r="CM43" s="88">
        <f t="shared" si="32"/>
      </c>
      <c r="CN43" s="88">
        <f t="shared" si="6"/>
      </c>
      <c r="CO43" s="88">
        <f t="shared" si="7"/>
      </c>
      <c r="CP43" s="89">
        <f t="shared" si="33"/>
      </c>
      <c r="CQ43" s="89">
        <f t="shared" si="8"/>
      </c>
      <c r="CR43" s="89">
        <f t="shared" si="9"/>
      </c>
      <c r="CS43" s="90">
        <f t="shared" si="10"/>
      </c>
      <c r="CU43" s="59">
        <v>18</v>
      </c>
    </row>
    <row r="44" spans="1:99" ht="16.5" thickBot="1" thickTop="1">
      <c r="A44" s="2"/>
      <c r="B44" s="2"/>
      <c r="C44" s="2"/>
      <c r="D44" s="2"/>
      <c r="E44" s="2"/>
      <c r="F44" s="44">
        <f t="shared" si="11"/>
        <v>0</v>
      </c>
      <c r="G44" s="44">
        <f t="shared" si="12"/>
        <v>1</v>
      </c>
      <c r="H44" s="44">
        <f t="shared" si="13"/>
        <v>0</v>
      </c>
      <c r="I44" s="44">
        <f t="shared" si="34"/>
        <v>3</v>
      </c>
      <c r="J44" s="55"/>
      <c r="K44" s="59">
        <v>19</v>
      </c>
      <c r="L44" s="57">
        <f t="shared" si="14"/>
        <v>196</v>
      </c>
      <c r="M44" s="60">
        <f t="shared" si="15"/>
      </c>
      <c r="N44" s="121"/>
      <c r="O44" s="126">
        <f t="shared" si="16"/>
        <v>19</v>
      </c>
      <c r="P44" s="126">
        <f t="shared" si="17"/>
        <v>49</v>
      </c>
      <c r="Q44" s="126">
        <f t="shared" si="18"/>
        <v>4</v>
      </c>
      <c r="R44" s="126">
        <f t="shared" si="19"/>
        <v>4</v>
      </c>
      <c r="S44" s="58">
        <f t="shared" si="20"/>
      </c>
      <c r="T44" s="58">
        <f t="shared" si="21"/>
      </c>
      <c r="U44" s="58">
        <f t="shared" si="22"/>
      </c>
      <c r="V44" s="58">
        <f t="shared" si="23"/>
      </c>
      <c r="W44" s="58">
        <f t="shared" si="24"/>
      </c>
      <c r="X44" s="58">
        <f t="shared" si="25"/>
        <v>1</v>
      </c>
      <c r="Y44" s="141">
        <f t="shared" si="35"/>
      </c>
      <c r="Z44" s="144">
        <f t="shared" si="26"/>
      </c>
      <c r="AA44" s="14"/>
      <c r="AB44" s="69">
        <f t="shared" si="2"/>
        <v>3</v>
      </c>
      <c r="AC44" s="50"/>
      <c r="AD44" s="50"/>
      <c r="AE44" s="50"/>
      <c r="AF44" s="50"/>
      <c r="AG44" s="14"/>
      <c r="AH44" s="70">
        <f t="shared" si="27"/>
        <v>4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X44" s="74">
        <f t="shared" si="3"/>
        <v>6</v>
      </c>
      <c r="AY44" s="75">
        <f t="shared" si="4"/>
        <v>14</v>
      </c>
      <c r="AZ44" s="76">
        <f t="shared" si="28"/>
      </c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7"/>
      <c r="CG44" s="86">
        <f t="shared" si="36"/>
      </c>
      <c r="CH44" s="87">
        <f t="shared" si="37"/>
        <v>1</v>
      </c>
      <c r="CI44" s="87">
        <f t="shared" si="5"/>
      </c>
      <c r="CJ44" s="87">
        <f t="shared" si="29"/>
      </c>
      <c r="CK44" s="88">
        <f t="shared" si="30"/>
      </c>
      <c r="CL44" s="88">
        <f t="shared" si="31"/>
      </c>
      <c r="CM44" s="88">
        <f t="shared" si="32"/>
      </c>
      <c r="CN44" s="88">
        <f t="shared" si="6"/>
      </c>
      <c r="CO44" s="88">
        <f t="shared" si="7"/>
      </c>
      <c r="CP44" s="89">
        <f t="shared" si="33"/>
      </c>
      <c r="CQ44" s="89">
        <f t="shared" si="8"/>
      </c>
      <c r="CR44" s="89">
        <f t="shared" si="9"/>
      </c>
      <c r="CS44" s="90">
        <f t="shared" si="10"/>
      </c>
      <c r="CU44" s="59">
        <v>19</v>
      </c>
    </row>
    <row r="45" spans="1:99" ht="16.5" thickBot="1" thickTop="1">
      <c r="A45" s="2"/>
      <c r="B45" s="2"/>
      <c r="C45" s="2"/>
      <c r="D45" s="2"/>
      <c r="E45" s="2"/>
      <c r="F45" s="44">
        <f t="shared" si="11"/>
        <v>0</v>
      </c>
      <c r="G45" s="44">
        <f t="shared" si="12"/>
        <v>1</v>
      </c>
      <c r="H45" s="44">
        <f t="shared" si="13"/>
        <v>1</v>
      </c>
      <c r="I45" s="44">
        <f t="shared" si="34"/>
        <v>0</v>
      </c>
      <c r="J45" s="55"/>
      <c r="K45" s="59">
        <v>20</v>
      </c>
      <c r="L45" s="57">
        <f t="shared" si="14"/>
        <v>20</v>
      </c>
      <c r="M45" s="60">
        <f t="shared" si="15"/>
        <v>1</v>
      </c>
      <c r="N45" s="121"/>
      <c r="O45" s="126">
        <f t="shared" si="16"/>
        <v>20</v>
      </c>
      <c r="P45" s="126">
        <f t="shared" si="17"/>
        <v>5</v>
      </c>
      <c r="Q45" s="126">
        <f t="shared" si="18"/>
        <v>20</v>
      </c>
      <c r="R45" s="126">
        <f t="shared" si="19"/>
        <v>5</v>
      </c>
      <c r="S45" s="58">
        <f t="shared" si="20"/>
      </c>
      <c r="T45" s="58">
        <f t="shared" si="21"/>
        <v>1</v>
      </c>
      <c r="U45" s="58">
        <f t="shared" si="22"/>
      </c>
      <c r="V45" s="58">
        <f t="shared" si="23"/>
      </c>
      <c r="W45" s="58">
        <f t="shared" si="24"/>
        <v>1</v>
      </c>
      <c r="X45" s="58">
        <f t="shared" si="25"/>
      </c>
      <c r="Y45" s="141">
        <f t="shared" si="35"/>
      </c>
      <c r="Z45" s="144">
        <f t="shared" si="26"/>
      </c>
      <c r="AA45" s="14"/>
      <c r="AB45" s="69">
        <f t="shared" si="2"/>
        <v>2</v>
      </c>
      <c r="AC45" s="50"/>
      <c r="AD45" s="50"/>
      <c r="AE45" s="50"/>
      <c r="AF45" s="50"/>
      <c r="AG45" s="14"/>
      <c r="AH45" s="70">
        <f t="shared" si="27"/>
        <v>2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X45" s="74">
        <f t="shared" si="3"/>
        <v>5</v>
      </c>
      <c r="AY45" s="75">
        <f t="shared" si="4"/>
        <v>5</v>
      </c>
      <c r="AZ45" s="76">
        <f t="shared" si="28"/>
        <v>1</v>
      </c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7"/>
      <c r="CG45" s="86">
        <f t="shared" si="36"/>
      </c>
      <c r="CH45" s="87">
        <f t="shared" si="37"/>
        <v>1</v>
      </c>
      <c r="CI45" s="87">
        <f t="shared" si="5"/>
        <v>1</v>
      </c>
      <c r="CJ45" s="87">
        <f t="shared" si="29"/>
        <v>1</v>
      </c>
      <c r="CK45" s="88">
        <f t="shared" si="30"/>
      </c>
      <c r="CL45" s="88">
        <f t="shared" si="31"/>
      </c>
      <c r="CM45" s="88">
        <f t="shared" si="32"/>
      </c>
      <c r="CN45" s="88">
        <f t="shared" si="6"/>
      </c>
      <c r="CO45" s="88">
        <f t="shared" si="7"/>
      </c>
      <c r="CP45" s="89">
        <f t="shared" si="33"/>
      </c>
      <c r="CQ45" s="89">
        <f t="shared" si="8"/>
      </c>
      <c r="CR45" s="89">
        <f t="shared" si="9"/>
      </c>
      <c r="CS45" s="90">
        <f t="shared" si="10"/>
      </c>
      <c r="CU45" s="59">
        <v>20</v>
      </c>
    </row>
    <row r="46" spans="1:99" ht="16.5" thickBot="1" thickTop="1">
      <c r="A46" s="2"/>
      <c r="B46" s="2"/>
      <c r="C46" s="2"/>
      <c r="D46" s="2"/>
      <c r="E46" s="2"/>
      <c r="F46" s="44">
        <f t="shared" si="11"/>
        <v>0</v>
      </c>
      <c r="G46" s="44">
        <f t="shared" si="12"/>
        <v>1</v>
      </c>
      <c r="H46" s="44">
        <f t="shared" si="13"/>
        <v>1</v>
      </c>
      <c r="I46" s="44">
        <f t="shared" si="34"/>
        <v>1</v>
      </c>
      <c r="J46" s="55"/>
      <c r="K46" s="59">
        <v>21</v>
      </c>
      <c r="L46" s="57">
        <f t="shared" si="14"/>
        <v>84</v>
      </c>
      <c r="M46" s="60">
        <f t="shared" si="15"/>
      </c>
      <c r="N46" s="121"/>
      <c r="O46" s="126">
        <f t="shared" si="16"/>
        <v>21</v>
      </c>
      <c r="P46" s="126">
        <f t="shared" si="17"/>
        <v>21</v>
      </c>
      <c r="Q46" s="126">
        <f t="shared" si="18"/>
        <v>20</v>
      </c>
      <c r="R46" s="126">
        <f t="shared" si="19"/>
        <v>5</v>
      </c>
      <c r="S46" s="58">
        <f t="shared" si="20"/>
        <v>1</v>
      </c>
      <c r="T46" s="58">
        <f t="shared" si="21"/>
      </c>
      <c r="U46" s="58">
        <f t="shared" si="22"/>
      </c>
      <c r="V46" s="58">
        <f t="shared" si="23"/>
      </c>
      <c r="W46" s="58">
        <f t="shared" si="24"/>
      </c>
      <c r="X46" s="58">
        <f t="shared" si="25"/>
      </c>
      <c r="Y46" s="141">
        <f t="shared" si="35"/>
      </c>
      <c r="Z46" s="144">
        <f t="shared" si="26"/>
      </c>
      <c r="AA46" s="14"/>
      <c r="AB46" s="69">
        <f t="shared" si="2"/>
        <v>1</v>
      </c>
      <c r="AC46" s="50"/>
      <c r="AD46" s="50"/>
      <c r="AE46" s="50"/>
      <c r="AF46" s="50"/>
      <c r="AG46" s="14"/>
      <c r="AH46" s="70">
        <f t="shared" si="27"/>
        <v>3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X46" s="74">
        <f t="shared" si="3"/>
        <v>6</v>
      </c>
      <c r="AY46" s="75">
        <f t="shared" si="4"/>
        <v>9</v>
      </c>
      <c r="AZ46" s="76">
        <f t="shared" si="28"/>
      </c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7"/>
      <c r="CG46" s="86">
        <f t="shared" si="36"/>
      </c>
      <c r="CH46" s="87">
        <f t="shared" si="37"/>
      </c>
      <c r="CI46" s="87">
        <f t="shared" si="5"/>
      </c>
      <c r="CJ46" s="87">
        <f t="shared" si="29"/>
      </c>
      <c r="CK46" s="88">
        <f t="shared" si="30"/>
        <v>1</v>
      </c>
      <c r="CL46" s="88">
        <f t="shared" si="31"/>
        <v>1</v>
      </c>
      <c r="CM46" s="88">
        <f t="shared" si="32"/>
        <v>1</v>
      </c>
      <c r="CN46" s="88">
        <f t="shared" si="6"/>
      </c>
      <c r="CO46" s="88">
        <f t="shared" si="7"/>
      </c>
      <c r="CP46" s="89">
        <f t="shared" si="33"/>
      </c>
      <c r="CQ46" s="89">
        <f t="shared" si="8"/>
      </c>
      <c r="CR46" s="89">
        <f t="shared" si="9"/>
      </c>
      <c r="CS46" s="90">
        <f t="shared" si="10"/>
      </c>
      <c r="CU46" s="59">
        <v>21</v>
      </c>
    </row>
    <row r="47" spans="1:99" ht="16.5" thickBot="1" thickTop="1">
      <c r="A47" s="2"/>
      <c r="B47" s="2"/>
      <c r="C47" s="2"/>
      <c r="D47" s="2"/>
      <c r="E47" s="2"/>
      <c r="F47" s="44">
        <f t="shared" si="11"/>
        <v>0</v>
      </c>
      <c r="G47" s="44">
        <f t="shared" si="12"/>
        <v>1</v>
      </c>
      <c r="H47" s="44">
        <f t="shared" si="13"/>
        <v>1</v>
      </c>
      <c r="I47" s="44">
        <f t="shared" si="34"/>
        <v>2</v>
      </c>
      <c r="J47" s="55"/>
      <c r="K47" s="59">
        <v>22</v>
      </c>
      <c r="L47" s="57">
        <f t="shared" si="14"/>
        <v>148</v>
      </c>
      <c r="M47" s="60">
        <f t="shared" si="15"/>
      </c>
      <c r="N47" s="121"/>
      <c r="O47" s="126">
        <f t="shared" si="16"/>
        <v>22</v>
      </c>
      <c r="P47" s="126">
        <f t="shared" si="17"/>
        <v>37</v>
      </c>
      <c r="Q47" s="126">
        <f t="shared" si="18"/>
        <v>20</v>
      </c>
      <c r="R47" s="126">
        <f t="shared" si="19"/>
        <v>5</v>
      </c>
      <c r="S47" s="58">
        <f t="shared" si="20"/>
      </c>
      <c r="T47" s="58">
        <f t="shared" si="21"/>
      </c>
      <c r="U47" s="58">
        <f t="shared" si="22"/>
      </c>
      <c r="V47" s="58">
        <f t="shared" si="23"/>
      </c>
      <c r="W47" s="58">
        <f t="shared" si="24"/>
      </c>
      <c r="X47" s="58">
        <f t="shared" si="25"/>
      </c>
      <c r="Y47" s="141">
        <f t="shared" si="35"/>
      </c>
      <c r="Z47" s="144">
        <f t="shared" si="26"/>
      </c>
      <c r="AA47" s="14"/>
      <c r="AB47" s="69">
        <f t="shared" si="2"/>
        <v>2</v>
      </c>
      <c r="AC47" s="50"/>
      <c r="AD47" s="50"/>
      <c r="AE47" s="50"/>
      <c r="AF47" s="50"/>
      <c r="AG47" s="14"/>
      <c r="AH47" s="70">
        <f t="shared" si="27"/>
        <v>4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X47" s="74">
        <f t="shared" si="3"/>
        <v>7</v>
      </c>
      <c r="AY47" s="75">
        <f t="shared" si="4"/>
        <v>13</v>
      </c>
      <c r="AZ47" s="76">
        <f t="shared" si="28"/>
      </c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7"/>
      <c r="CG47" s="86">
        <f t="shared" si="36"/>
      </c>
      <c r="CH47" s="87">
        <f t="shared" si="37"/>
      </c>
      <c r="CI47" s="87">
        <f t="shared" si="5"/>
      </c>
      <c r="CJ47" s="87">
        <f t="shared" si="29"/>
      </c>
      <c r="CK47" s="88">
        <f t="shared" si="30"/>
        <v>1</v>
      </c>
      <c r="CL47" s="88">
        <f>IF(AND(CK47=1,OR($F47=0,$I47=0)),1,"")</f>
        <v>1</v>
      </c>
      <c r="CM47" s="88">
        <f t="shared" si="32"/>
      </c>
      <c r="CN47" s="88">
        <f t="shared" si="6"/>
        <v>1</v>
      </c>
      <c r="CO47" s="88">
        <f t="shared" si="7"/>
      </c>
      <c r="CP47" s="89">
        <f t="shared" si="33"/>
      </c>
      <c r="CQ47" s="89">
        <f t="shared" si="8"/>
      </c>
      <c r="CR47" s="89">
        <f t="shared" si="9"/>
      </c>
      <c r="CS47" s="90">
        <f t="shared" si="10"/>
      </c>
      <c r="CU47" s="59">
        <v>22</v>
      </c>
    </row>
    <row r="48" spans="1:99" ht="16.5" thickBot="1" thickTop="1">
      <c r="A48" s="2"/>
      <c r="B48" s="2"/>
      <c r="C48" s="2"/>
      <c r="D48" s="2"/>
      <c r="E48" s="2"/>
      <c r="F48" s="44">
        <f t="shared" si="11"/>
        <v>0</v>
      </c>
      <c r="G48" s="44">
        <f t="shared" si="12"/>
        <v>1</v>
      </c>
      <c r="H48" s="44">
        <f t="shared" si="13"/>
        <v>1</v>
      </c>
      <c r="I48" s="44">
        <f t="shared" si="34"/>
        <v>3</v>
      </c>
      <c r="J48" s="55"/>
      <c r="K48" s="59">
        <v>23</v>
      </c>
      <c r="L48" s="57">
        <f t="shared" si="14"/>
        <v>212</v>
      </c>
      <c r="M48" s="60">
        <f t="shared" si="15"/>
      </c>
      <c r="N48" s="121"/>
      <c r="O48" s="126">
        <f t="shared" si="16"/>
        <v>23</v>
      </c>
      <c r="P48" s="126">
        <f t="shared" si="17"/>
        <v>53</v>
      </c>
      <c r="Q48" s="126">
        <f t="shared" si="18"/>
        <v>20</v>
      </c>
      <c r="R48" s="126">
        <f t="shared" si="19"/>
        <v>5</v>
      </c>
      <c r="S48" s="58">
        <f t="shared" si="20"/>
      </c>
      <c r="T48" s="58">
        <f t="shared" si="21"/>
      </c>
      <c r="U48" s="58">
        <f t="shared" si="22"/>
      </c>
      <c r="V48" s="58">
        <f t="shared" si="23"/>
      </c>
      <c r="W48" s="58">
        <f t="shared" si="24"/>
      </c>
      <c r="X48" s="58">
        <f t="shared" si="25"/>
      </c>
      <c r="Y48" s="141">
        <f t="shared" si="35"/>
      </c>
      <c r="Z48" s="144">
        <f t="shared" si="26"/>
      </c>
      <c r="AA48" s="14"/>
      <c r="AB48" s="69">
        <f t="shared" si="2"/>
        <v>2</v>
      </c>
      <c r="AC48" s="50"/>
      <c r="AD48" s="50"/>
      <c r="AE48" s="50"/>
      <c r="AF48" s="50"/>
      <c r="AG48" s="14"/>
      <c r="AH48" s="70">
        <f t="shared" si="27"/>
        <v>5</v>
      </c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X48" s="74">
        <f t="shared" si="3"/>
        <v>8</v>
      </c>
      <c r="AY48" s="75">
        <f t="shared" si="4"/>
        <v>17</v>
      </c>
      <c r="AZ48" s="76">
        <f t="shared" si="28"/>
      </c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7"/>
      <c r="CG48" s="86">
        <f t="shared" si="36"/>
      </c>
      <c r="CH48" s="87">
        <f t="shared" si="37"/>
      </c>
      <c r="CI48" s="87">
        <f t="shared" si="5"/>
      </c>
      <c r="CJ48" s="87">
        <f t="shared" si="29"/>
      </c>
      <c r="CK48" s="88">
        <f t="shared" si="30"/>
        <v>1</v>
      </c>
      <c r="CL48" s="88">
        <f t="shared" si="31"/>
        <v>1</v>
      </c>
      <c r="CM48" s="88">
        <f t="shared" si="32"/>
      </c>
      <c r="CN48" s="88">
        <f t="shared" si="6"/>
        <v>1</v>
      </c>
      <c r="CO48" s="88">
        <f t="shared" si="7"/>
      </c>
      <c r="CP48" s="89">
        <f t="shared" si="33"/>
      </c>
      <c r="CQ48" s="89">
        <f t="shared" si="8"/>
      </c>
      <c r="CR48" s="89">
        <f t="shared" si="9"/>
      </c>
      <c r="CS48" s="90">
        <f t="shared" si="10"/>
      </c>
      <c r="CU48" s="59">
        <v>23</v>
      </c>
    </row>
    <row r="49" spans="1:99" ht="16.5" thickBot="1" thickTop="1">
      <c r="A49" s="2"/>
      <c r="B49" s="2"/>
      <c r="C49" s="2"/>
      <c r="D49" s="2"/>
      <c r="E49" s="2"/>
      <c r="F49" s="44">
        <f t="shared" si="11"/>
        <v>0</v>
      </c>
      <c r="G49" s="44">
        <f t="shared" si="12"/>
        <v>1</v>
      </c>
      <c r="H49" s="44">
        <f t="shared" si="13"/>
        <v>2</v>
      </c>
      <c r="I49" s="44">
        <f t="shared" si="34"/>
        <v>0</v>
      </c>
      <c r="J49" s="55"/>
      <c r="K49" s="59">
        <v>24</v>
      </c>
      <c r="L49" s="57">
        <f t="shared" si="14"/>
        <v>36</v>
      </c>
      <c r="M49" s="60">
        <f t="shared" si="15"/>
      </c>
      <c r="N49" s="121"/>
      <c r="O49" s="126">
        <f t="shared" si="16"/>
        <v>24</v>
      </c>
      <c r="P49" s="126">
        <f t="shared" si="17"/>
        <v>9</v>
      </c>
      <c r="Q49" s="126">
        <f t="shared" si="18"/>
        <v>36</v>
      </c>
      <c r="R49" s="126">
        <f t="shared" si="19"/>
        <v>6</v>
      </c>
      <c r="S49" s="58">
        <f t="shared" si="20"/>
      </c>
      <c r="T49" s="58">
        <f t="shared" si="21"/>
      </c>
      <c r="U49" s="58">
        <f t="shared" si="22"/>
      </c>
      <c r="V49" s="58">
        <f t="shared" si="23"/>
      </c>
      <c r="W49" s="58">
        <f t="shared" si="24"/>
      </c>
      <c r="X49" s="58">
        <f t="shared" si="25"/>
      </c>
      <c r="Y49" s="141">
        <f t="shared" si="35"/>
      </c>
      <c r="Z49" s="144">
        <f t="shared" si="26"/>
      </c>
      <c r="AA49" s="14"/>
      <c r="AB49" s="69">
        <f t="shared" si="2"/>
        <v>3</v>
      </c>
      <c r="AC49" s="50"/>
      <c r="AD49" s="50"/>
      <c r="AE49" s="50"/>
      <c r="AF49" s="50"/>
      <c r="AG49" s="14"/>
      <c r="AH49" s="70">
        <f t="shared" si="27"/>
        <v>3</v>
      </c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X49" s="74">
        <f t="shared" si="3"/>
        <v>7</v>
      </c>
      <c r="AY49" s="75">
        <f t="shared" si="4"/>
        <v>8</v>
      </c>
      <c r="AZ49" s="76">
        <f t="shared" si="28"/>
      </c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7"/>
      <c r="CG49" s="86">
        <f t="shared" si="36"/>
      </c>
      <c r="CH49" s="87">
        <f t="shared" si="37"/>
        <v>1</v>
      </c>
      <c r="CI49" s="87">
        <f t="shared" si="5"/>
        <v>1</v>
      </c>
      <c r="CJ49" s="87">
        <f t="shared" si="29"/>
      </c>
      <c r="CK49" s="88">
        <f t="shared" si="30"/>
      </c>
      <c r="CL49" s="88">
        <f t="shared" si="31"/>
      </c>
      <c r="CM49" s="88">
        <f t="shared" si="32"/>
      </c>
      <c r="CN49" s="88">
        <f t="shared" si="6"/>
      </c>
      <c r="CO49" s="88">
        <f t="shared" si="7"/>
      </c>
      <c r="CP49" s="89">
        <f t="shared" si="33"/>
      </c>
      <c r="CQ49" s="89">
        <f t="shared" si="8"/>
      </c>
      <c r="CR49" s="89">
        <f t="shared" si="9"/>
      </c>
      <c r="CS49" s="90">
        <f t="shared" si="10"/>
      </c>
      <c r="CU49" s="59">
        <v>24</v>
      </c>
    </row>
    <row r="50" spans="1:99" ht="16.5" thickBot="1" thickTop="1">
      <c r="A50" s="2"/>
      <c r="B50" s="2"/>
      <c r="C50" s="2"/>
      <c r="D50" s="2"/>
      <c r="E50" s="2"/>
      <c r="F50" s="44">
        <f t="shared" si="11"/>
        <v>0</v>
      </c>
      <c r="G50" s="44">
        <f t="shared" si="12"/>
        <v>1</v>
      </c>
      <c r="H50" s="44">
        <f t="shared" si="13"/>
        <v>2</v>
      </c>
      <c r="I50" s="44">
        <f t="shared" si="34"/>
        <v>1</v>
      </c>
      <c r="J50" s="55"/>
      <c r="K50" s="59">
        <v>25</v>
      </c>
      <c r="L50" s="57">
        <f t="shared" si="14"/>
        <v>100</v>
      </c>
      <c r="M50" s="60">
        <f t="shared" si="15"/>
      </c>
      <c r="N50" s="121"/>
      <c r="O50" s="126">
        <f t="shared" si="16"/>
        <v>25</v>
      </c>
      <c r="P50" s="126">
        <f t="shared" si="17"/>
        <v>25</v>
      </c>
      <c r="Q50" s="126">
        <f t="shared" si="18"/>
        <v>36</v>
      </c>
      <c r="R50" s="126">
        <f t="shared" si="19"/>
        <v>6</v>
      </c>
      <c r="S50" s="58">
        <f t="shared" si="20"/>
        <v>1</v>
      </c>
      <c r="T50" s="58">
        <f t="shared" si="21"/>
      </c>
      <c r="U50" s="58">
        <f t="shared" si="22"/>
      </c>
      <c r="V50" s="58">
        <f t="shared" si="23"/>
      </c>
      <c r="W50" s="58">
        <f t="shared" si="24"/>
      </c>
      <c r="X50" s="58">
        <f t="shared" si="25"/>
      </c>
      <c r="Y50" s="141">
        <f t="shared" si="35"/>
      </c>
      <c r="Z50" s="144">
        <f t="shared" si="26"/>
      </c>
      <c r="AA50" s="14"/>
      <c r="AB50" s="69">
        <f t="shared" si="2"/>
        <v>3</v>
      </c>
      <c r="AC50" s="50"/>
      <c r="AD50" s="50"/>
      <c r="AE50" s="50"/>
      <c r="AF50" s="50"/>
      <c r="AG50" s="14"/>
      <c r="AH50" s="70">
        <f t="shared" si="27"/>
        <v>4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X50" s="74">
        <f t="shared" si="3"/>
        <v>8</v>
      </c>
      <c r="AY50" s="75">
        <f t="shared" si="4"/>
        <v>12</v>
      </c>
      <c r="AZ50" s="76">
        <f t="shared" si="28"/>
      </c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7"/>
      <c r="CG50" s="86">
        <f t="shared" si="36"/>
      </c>
      <c r="CH50" s="87">
        <f t="shared" si="37"/>
      </c>
      <c r="CI50" s="87">
        <f t="shared" si="5"/>
      </c>
      <c r="CJ50" s="87">
        <f t="shared" si="29"/>
      </c>
      <c r="CK50" s="88">
        <f t="shared" si="30"/>
        <v>1</v>
      </c>
      <c r="CL50" s="88">
        <f t="shared" si="31"/>
        <v>1</v>
      </c>
      <c r="CM50" s="88">
        <f t="shared" si="32"/>
      </c>
      <c r="CN50" s="88">
        <f t="shared" si="6"/>
        <v>1</v>
      </c>
      <c r="CO50" s="88">
        <f t="shared" si="7"/>
      </c>
      <c r="CP50" s="89">
        <f t="shared" si="33"/>
      </c>
      <c r="CQ50" s="89">
        <f t="shared" si="8"/>
      </c>
      <c r="CR50" s="89">
        <f t="shared" si="9"/>
      </c>
      <c r="CS50" s="90">
        <f t="shared" si="10"/>
      </c>
      <c r="CU50" s="59">
        <v>25</v>
      </c>
    </row>
    <row r="51" spans="1:99" ht="16.5" thickBot="1" thickTop="1">
      <c r="A51" s="2"/>
      <c r="B51" s="2"/>
      <c r="C51" s="2"/>
      <c r="D51" s="2"/>
      <c r="E51" s="2"/>
      <c r="F51" s="44">
        <f t="shared" si="11"/>
        <v>0</v>
      </c>
      <c r="G51" s="44">
        <f t="shared" si="12"/>
        <v>1</v>
      </c>
      <c r="H51" s="44">
        <f t="shared" si="13"/>
        <v>2</v>
      </c>
      <c r="I51" s="44">
        <f t="shared" si="34"/>
        <v>2</v>
      </c>
      <c r="J51" s="55"/>
      <c r="K51" s="59">
        <v>26</v>
      </c>
      <c r="L51" s="57">
        <f t="shared" si="14"/>
        <v>164</v>
      </c>
      <c r="M51" s="60">
        <f t="shared" si="15"/>
      </c>
      <c r="N51" s="121"/>
      <c r="O51" s="126">
        <f t="shared" si="16"/>
        <v>26</v>
      </c>
      <c r="P51" s="126">
        <f t="shared" si="17"/>
        <v>41</v>
      </c>
      <c r="Q51" s="126">
        <f t="shared" si="18"/>
        <v>36</v>
      </c>
      <c r="R51" s="126">
        <f t="shared" si="19"/>
        <v>6</v>
      </c>
      <c r="S51" s="58">
        <f t="shared" si="20"/>
      </c>
      <c r="T51" s="58">
        <f t="shared" si="21"/>
      </c>
      <c r="U51" s="58">
        <f t="shared" si="22"/>
      </c>
      <c r="V51" s="58">
        <f t="shared" si="23"/>
      </c>
      <c r="W51" s="58">
        <f t="shared" si="24"/>
      </c>
      <c r="X51" s="58">
        <f t="shared" si="25"/>
      </c>
      <c r="Y51" s="141">
        <f t="shared" si="35"/>
      </c>
      <c r="Z51" s="144">
        <f t="shared" si="26"/>
      </c>
      <c r="AA51" s="14"/>
      <c r="AB51" s="69">
        <f t="shared" si="2"/>
        <v>2</v>
      </c>
      <c r="AC51" s="50"/>
      <c r="AD51" s="50"/>
      <c r="AE51" s="50"/>
      <c r="AF51" s="50"/>
      <c r="AG51" s="14"/>
      <c r="AH51" s="70">
        <f t="shared" si="27"/>
        <v>5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X51" s="74">
        <f t="shared" si="3"/>
        <v>9</v>
      </c>
      <c r="AY51" s="75">
        <f t="shared" si="4"/>
        <v>16</v>
      </c>
      <c r="AZ51" s="76">
        <f t="shared" si="28"/>
      </c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7"/>
      <c r="CG51" s="86">
        <f t="shared" si="36"/>
      </c>
      <c r="CH51" s="87">
        <f t="shared" si="37"/>
      </c>
      <c r="CI51" s="87">
        <f t="shared" si="5"/>
      </c>
      <c r="CJ51" s="87">
        <f t="shared" si="29"/>
      </c>
      <c r="CK51" s="88">
        <f t="shared" si="30"/>
        <v>1</v>
      </c>
      <c r="CL51" s="88">
        <f t="shared" si="31"/>
        <v>1</v>
      </c>
      <c r="CM51" s="88">
        <f t="shared" si="32"/>
      </c>
      <c r="CN51" s="88">
        <f t="shared" si="6"/>
        <v>1</v>
      </c>
      <c r="CO51" s="88">
        <f t="shared" si="7"/>
      </c>
      <c r="CP51" s="89">
        <f t="shared" si="33"/>
      </c>
      <c r="CQ51" s="89">
        <f t="shared" si="8"/>
      </c>
      <c r="CR51" s="89">
        <f t="shared" si="9"/>
      </c>
      <c r="CS51" s="90">
        <f t="shared" si="10"/>
      </c>
      <c r="CU51" s="59">
        <v>26</v>
      </c>
    </row>
    <row r="52" spans="1:99" ht="16.5" thickBot="1" thickTop="1">
      <c r="A52" s="2"/>
      <c r="B52" s="2"/>
      <c r="C52" s="2"/>
      <c r="D52" s="2"/>
      <c r="E52" s="2"/>
      <c r="F52" s="44">
        <f t="shared" si="11"/>
        <v>0</v>
      </c>
      <c r="G52" s="44">
        <f t="shared" si="12"/>
        <v>1</v>
      </c>
      <c r="H52" s="44">
        <f t="shared" si="13"/>
        <v>2</v>
      </c>
      <c r="I52" s="44">
        <f t="shared" si="34"/>
        <v>3</v>
      </c>
      <c r="J52" s="55"/>
      <c r="K52" s="59">
        <v>27</v>
      </c>
      <c r="L52" s="57">
        <f t="shared" si="14"/>
        <v>228</v>
      </c>
      <c r="M52" s="60">
        <f t="shared" si="15"/>
      </c>
      <c r="N52" s="121"/>
      <c r="O52" s="126">
        <f t="shared" si="16"/>
        <v>27</v>
      </c>
      <c r="P52" s="126">
        <f t="shared" si="17"/>
        <v>57</v>
      </c>
      <c r="Q52" s="126">
        <f t="shared" si="18"/>
        <v>36</v>
      </c>
      <c r="R52" s="126">
        <f t="shared" si="19"/>
        <v>6</v>
      </c>
      <c r="S52" s="58">
        <f t="shared" si="20"/>
      </c>
      <c r="T52" s="58">
        <f t="shared" si="21"/>
      </c>
      <c r="U52" s="58">
        <f t="shared" si="22"/>
      </c>
      <c r="V52" s="58">
        <f t="shared" si="23"/>
      </c>
      <c r="W52" s="58">
        <f t="shared" si="24"/>
      </c>
      <c r="X52" s="58">
        <f t="shared" si="25"/>
      </c>
      <c r="Y52" s="141">
        <f t="shared" si="35"/>
      </c>
      <c r="Z52" s="144">
        <f t="shared" si="26"/>
      </c>
      <c r="AA52" s="14"/>
      <c r="AB52" s="69">
        <f t="shared" si="2"/>
        <v>3</v>
      </c>
      <c r="AC52" s="50"/>
      <c r="AD52" s="50"/>
      <c r="AE52" s="50"/>
      <c r="AF52" s="50"/>
      <c r="AG52" s="14"/>
      <c r="AH52" s="70">
        <f t="shared" si="27"/>
        <v>6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X52" s="74">
        <f t="shared" si="3"/>
        <v>10</v>
      </c>
      <c r="AY52" s="75">
        <f t="shared" si="4"/>
        <v>20</v>
      </c>
      <c r="AZ52" s="76">
        <f t="shared" si="28"/>
      </c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7"/>
      <c r="CG52" s="86">
        <f t="shared" si="36"/>
      </c>
      <c r="CH52" s="87">
        <f t="shared" si="37"/>
      </c>
      <c r="CI52" s="87">
        <f t="shared" si="5"/>
      </c>
      <c r="CJ52" s="87">
        <f t="shared" si="29"/>
      </c>
      <c r="CK52" s="88">
        <f t="shared" si="30"/>
        <v>1</v>
      </c>
      <c r="CL52" s="88">
        <f t="shared" si="31"/>
        <v>1</v>
      </c>
      <c r="CM52" s="88">
        <f t="shared" si="32"/>
      </c>
      <c r="CN52" s="88">
        <f t="shared" si="6"/>
      </c>
      <c r="CO52" s="88">
        <f t="shared" si="7"/>
        <v>1</v>
      </c>
      <c r="CP52" s="89">
        <f t="shared" si="33"/>
      </c>
      <c r="CQ52" s="89">
        <f t="shared" si="8"/>
      </c>
      <c r="CR52" s="89">
        <f t="shared" si="9"/>
      </c>
      <c r="CS52" s="90">
        <f t="shared" si="10"/>
      </c>
      <c r="CU52" s="59">
        <v>27</v>
      </c>
    </row>
    <row r="53" spans="1:99" ht="16.5" thickBot="1" thickTop="1">
      <c r="A53" s="2"/>
      <c r="B53" s="2"/>
      <c r="C53" s="2"/>
      <c r="D53" s="2"/>
      <c r="E53" s="2"/>
      <c r="F53" s="44">
        <f t="shared" si="11"/>
        <v>0</v>
      </c>
      <c r="G53" s="44">
        <f t="shared" si="12"/>
        <v>1</v>
      </c>
      <c r="H53" s="44">
        <f t="shared" si="13"/>
        <v>3</v>
      </c>
      <c r="I53" s="44">
        <f t="shared" si="34"/>
        <v>0</v>
      </c>
      <c r="J53" s="55"/>
      <c r="K53" s="59">
        <v>28</v>
      </c>
      <c r="L53" s="57">
        <f t="shared" si="14"/>
        <v>52</v>
      </c>
      <c r="M53" s="60">
        <f t="shared" si="15"/>
      </c>
      <c r="N53" s="121"/>
      <c r="O53" s="126">
        <f t="shared" si="16"/>
        <v>28</v>
      </c>
      <c r="P53" s="126">
        <f t="shared" si="17"/>
        <v>13</v>
      </c>
      <c r="Q53" s="126">
        <f t="shared" si="18"/>
        <v>52</v>
      </c>
      <c r="R53" s="126">
        <f t="shared" si="19"/>
        <v>7</v>
      </c>
      <c r="S53" s="58">
        <f t="shared" si="20"/>
      </c>
      <c r="T53" s="58">
        <f t="shared" si="21"/>
      </c>
      <c r="U53" s="58">
        <f t="shared" si="22"/>
      </c>
      <c r="V53" s="58">
        <f t="shared" si="23"/>
      </c>
      <c r="W53" s="58">
        <f t="shared" si="24"/>
      </c>
      <c r="X53" s="58">
        <f t="shared" si="25"/>
      </c>
      <c r="Y53" s="141">
        <f t="shared" si="35"/>
      </c>
      <c r="Z53" s="144">
        <f t="shared" si="26"/>
      </c>
      <c r="AA53" s="14"/>
      <c r="AB53" s="69">
        <f t="shared" si="2"/>
        <v>3</v>
      </c>
      <c r="AC53" s="50"/>
      <c r="AD53" s="50"/>
      <c r="AE53" s="50"/>
      <c r="AF53" s="50"/>
      <c r="AG53" s="14"/>
      <c r="AH53" s="70">
        <f t="shared" si="27"/>
        <v>4</v>
      </c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X53" s="74">
        <f t="shared" si="3"/>
        <v>9</v>
      </c>
      <c r="AY53" s="75">
        <f t="shared" si="4"/>
        <v>11</v>
      </c>
      <c r="AZ53" s="76">
        <f t="shared" si="28"/>
      </c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7"/>
      <c r="CG53" s="86">
        <f t="shared" si="36"/>
      </c>
      <c r="CH53" s="87">
        <f t="shared" si="37"/>
        <v>1</v>
      </c>
      <c r="CI53" s="87">
        <f t="shared" si="5"/>
        <v>1</v>
      </c>
      <c r="CJ53" s="87">
        <f t="shared" si="29"/>
      </c>
      <c r="CK53" s="88">
        <f t="shared" si="30"/>
      </c>
      <c r="CL53" s="88">
        <f t="shared" si="31"/>
      </c>
      <c r="CM53" s="88">
        <f t="shared" si="32"/>
      </c>
      <c r="CN53" s="88">
        <f t="shared" si="6"/>
      </c>
      <c r="CO53" s="88">
        <f t="shared" si="7"/>
      </c>
      <c r="CP53" s="89">
        <f t="shared" si="33"/>
      </c>
      <c r="CQ53" s="89">
        <f t="shared" si="8"/>
      </c>
      <c r="CR53" s="89">
        <f t="shared" si="9"/>
      </c>
      <c r="CS53" s="90">
        <f t="shared" si="10"/>
      </c>
      <c r="CU53" s="59">
        <v>28</v>
      </c>
    </row>
    <row r="54" spans="1:99" ht="16.5" thickBot="1" thickTop="1">
      <c r="A54" s="2"/>
      <c r="B54" s="2"/>
      <c r="C54" s="2"/>
      <c r="D54" s="2"/>
      <c r="E54" s="2"/>
      <c r="F54" s="44">
        <f t="shared" si="11"/>
        <v>0</v>
      </c>
      <c r="G54" s="44">
        <f t="shared" si="12"/>
        <v>1</v>
      </c>
      <c r="H54" s="44">
        <f t="shared" si="13"/>
        <v>3</v>
      </c>
      <c r="I54" s="44">
        <f t="shared" si="34"/>
        <v>1</v>
      </c>
      <c r="J54" s="55"/>
      <c r="K54" s="59">
        <v>29</v>
      </c>
      <c r="L54" s="57">
        <f t="shared" si="14"/>
        <v>116</v>
      </c>
      <c r="M54" s="60">
        <f t="shared" si="15"/>
      </c>
      <c r="N54" s="121"/>
      <c r="O54" s="126">
        <f t="shared" si="16"/>
        <v>29</v>
      </c>
      <c r="P54" s="126">
        <f t="shared" si="17"/>
        <v>29</v>
      </c>
      <c r="Q54" s="126">
        <f t="shared" si="18"/>
        <v>52</v>
      </c>
      <c r="R54" s="126">
        <f t="shared" si="19"/>
        <v>7</v>
      </c>
      <c r="S54" s="58">
        <f t="shared" si="20"/>
        <v>1</v>
      </c>
      <c r="T54" s="58">
        <f t="shared" si="21"/>
      </c>
      <c r="U54" s="58">
        <f t="shared" si="22"/>
      </c>
      <c r="V54" s="58">
        <f t="shared" si="23"/>
      </c>
      <c r="W54" s="58">
        <f t="shared" si="24"/>
      </c>
      <c r="X54" s="58">
        <f t="shared" si="25"/>
      </c>
      <c r="Y54" s="141">
        <f t="shared" si="35"/>
      </c>
      <c r="Z54" s="144">
        <f t="shared" si="26"/>
      </c>
      <c r="AA54" s="14"/>
      <c r="AB54" s="69">
        <f t="shared" si="2"/>
        <v>3</v>
      </c>
      <c r="AC54" s="50"/>
      <c r="AD54" s="50"/>
      <c r="AE54" s="50"/>
      <c r="AF54" s="50"/>
      <c r="AG54" s="14"/>
      <c r="AH54" s="70">
        <f t="shared" si="27"/>
        <v>5</v>
      </c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X54" s="74">
        <f t="shared" si="3"/>
        <v>10</v>
      </c>
      <c r="AY54" s="75">
        <f t="shared" si="4"/>
        <v>15</v>
      </c>
      <c r="AZ54" s="76">
        <f t="shared" si="28"/>
      </c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7"/>
      <c r="CG54" s="86">
        <f t="shared" si="36"/>
      </c>
      <c r="CH54" s="87">
        <f t="shared" si="37"/>
      </c>
      <c r="CI54" s="87">
        <f t="shared" si="5"/>
      </c>
      <c r="CJ54" s="87">
        <f t="shared" si="29"/>
      </c>
      <c r="CK54" s="88">
        <f t="shared" si="30"/>
        <v>1</v>
      </c>
      <c r="CL54" s="88">
        <f>IF(AND(CK54=1,OR($F54=0,$I54=0)),1,"")</f>
        <v>1</v>
      </c>
      <c r="CM54" s="88">
        <f t="shared" si="32"/>
      </c>
      <c r="CN54" s="88">
        <f t="shared" si="6"/>
        <v>1</v>
      </c>
      <c r="CO54" s="88">
        <f t="shared" si="7"/>
      </c>
      <c r="CP54" s="89">
        <f t="shared" si="33"/>
      </c>
      <c r="CQ54" s="89">
        <f t="shared" si="8"/>
      </c>
      <c r="CR54" s="89">
        <f t="shared" si="9"/>
      </c>
      <c r="CS54" s="90">
        <f t="shared" si="10"/>
      </c>
      <c r="CU54" s="59">
        <v>29</v>
      </c>
    </row>
    <row r="55" spans="1:99" ht="16.5" thickBot="1" thickTop="1">
      <c r="A55" s="2"/>
      <c r="B55" s="2"/>
      <c r="C55" s="2"/>
      <c r="D55" s="2"/>
      <c r="E55" s="2"/>
      <c r="F55" s="44">
        <f t="shared" si="11"/>
        <v>0</v>
      </c>
      <c r="G55" s="44">
        <f t="shared" si="12"/>
        <v>1</v>
      </c>
      <c r="H55" s="44">
        <f t="shared" si="13"/>
        <v>3</v>
      </c>
      <c r="I55" s="44">
        <f t="shared" si="34"/>
        <v>2</v>
      </c>
      <c r="J55" s="55"/>
      <c r="K55" s="59">
        <v>30</v>
      </c>
      <c r="L55" s="57">
        <f t="shared" si="14"/>
        <v>180</v>
      </c>
      <c r="M55" s="60">
        <f t="shared" si="15"/>
      </c>
      <c r="N55" s="121"/>
      <c r="O55" s="126">
        <f t="shared" si="16"/>
        <v>30</v>
      </c>
      <c r="P55" s="126">
        <f t="shared" si="17"/>
        <v>45</v>
      </c>
      <c r="Q55" s="126">
        <f t="shared" si="18"/>
        <v>52</v>
      </c>
      <c r="R55" s="126">
        <f t="shared" si="19"/>
        <v>7</v>
      </c>
      <c r="S55" s="58">
        <f t="shared" si="20"/>
      </c>
      <c r="T55" s="58">
        <f t="shared" si="21"/>
      </c>
      <c r="U55" s="58">
        <f t="shared" si="22"/>
      </c>
      <c r="V55" s="58">
        <f t="shared" si="23"/>
      </c>
      <c r="W55" s="58">
        <f t="shared" si="24"/>
      </c>
      <c r="X55" s="58">
        <f t="shared" si="25"/>
      </c>
      <c r="Y55" s="141">
        <f t="shared" si="35"/>
      </c>
      <c r="Z55" s="144">
        <f t="shared" si="26"/>
      </c>
      <c r="AA55" s="14"/>
      <c r="AB55" s="69">
        <f t="shared" si="2"/>
        <v>3</v>
      </c>
      <c r="AC55" s="50"/>
      <c r="AD55" s="50"/>
      <c r="AE55" s="50"/>
      <c r="AF55" s="50"/>
      <c r="AG55" s="14"/>
      <c r="AH55" s="70">
        <f t="shared" si="27"/>
        <v>6</v>
      </c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X55" s="74">
        <f t="shared" si="3"/>
        <v>11</v>
      </c>
      <c r="AY55" s="75">
        <f t="shared" si="4"/>
        <v>19</v>
      </c>
      <c r="AZ55" s="76">
        <f t="shared" si="28"/>
      </c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7"/>
      <c r="CG55" s="86">
        <f t="shared" si="36"/>
      </c>
      <c r="CH55" s="87">
        <f t="shared" si="37"/>
      </c>
      <c r="CI55" s="87">
        <f t="shared" si="5"/>
      </c>
      <c r="CJ55" s="87">
        <f t="shared" si="29"/>
      </c>
      <c r="CK55" s="88">
        <f t="shared" si="30"/>
        <v>1</v>
      </c>
      <c r="CL55" s="88">
        <f t="shared" si="31"/>
        <v>1</v>
      </c>
      <c r="CM55" s="88">
        <f t="shared" si="32"/>
      </c>
      <c r="CN55" s="88">
        <f t="shared" si="6"/>
      </c>
      <c r="CO55" s="88">
        <f t="shared" si="7"/>
        <v>1</v>
      </c>
      <c r="CP55" s="89">
        <f t="shared" si="33"/>
      </c>
      <c r="CQ55" s="89">
        <f t="shared" si="8"/>
      </c>
      <c r="CR55" s="89">
        <f t="shared" si="9"/>
      </c>
      <c r="CS55" s="90">
        <f t="shared" si="10"/>
      </c>
      <c r="CU55" s="59">
        <v>30</v>
      </c>
    </row>
    <row r="56" spans="1:99" ht="16.5" thickBot="1" thickTop="1">
      <c r="A56" s="2"/>
      <c r="B56" s="2"/>
      <c r="C56" s="2"/>
      <c r="D56" s="2"/>
      <c r="E56" s="2"/>
      <c r="F56" s="44">
        <f t="shared" si="11"/>
        <v>0</v>
      </c>
      <c r="G56" s="44">
        <f t="shared" si="12"/>
        <v>1</v>
      </c>
      <c r="H56" s="44">
        <f t="shared" si="13"/>
        <v>3</v>
      </c>
      <c r="I56" s="44">
        <f t="shared" si="34"/>
        <v>3</v>
      </c>
      <c r="J56" s="55"/>
      <c r="K56" s="59">
        <v>31</v>
      </c>
      <c r="L56" s="57">
        <f t="shared" si="14"/>
        <v>244</v>
      </c>
      <c r="M56" s="60">
        <f t="shared" si="15"/>
      </c>
      <c r="N56" s="121"/>
      <c r="O56" s="126">
        <f t="shared" si="16"/>
        <v>31</v>
      </c>
      <c r="P56" s="126">
        <f t="shared" si="17"/>
        <v>61</v>
      </c>
      <c r="Q56" s="126">
        <f t="shared" si="18"/>
        <v>52</v>
      </c>
      <c r="R56" s="126">
        <f t="shared" si="19"/>
        <v>7</v>
      </c>
      <c r="S56" s="58">
        <f t="shared" si="20"/>
      </c>
      <c r="T56" s="58">
        <f t="shared" si="21"/>
      </c>
      <c r="U56" s="58">
        <f t="shared" si="22"/>
      </c>
      <c r="V56" s="58">
        <f t="shared" si="23"/>
      </c>
      <c r="W56" s="58">
        <f t="shared" si="24"/>
      </c>
      <c r="X56" s="58">
        <f t="shared" si="25"/>
      </c>
      <c r="Y56" s="141">
        <f t="shared" si="35"/>
      </c>
      <c r="Z56" s="144">
        <f t="shared" si="26"/>
      </c>
      <c r="AA56" s="14"/>
      <c r="AB56" s="69">
        <f t="shared" si="2"/>
        <v>2</v>
      </c>
      <c r="AC56" s="50"/>
      <c r="AD56" s="50"/>
      <c r="AE56" s="50"/>
      <c r="AF56" s="50"/>
      <c r="AG56" s="14"/>
      <c r="AH56" s="70">
        <f t="shared" si="27"/>
        <v>7</v>
      </c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X56" s="74">
        <f t="shared" si="3"/>
        <v>12</v>
      </c>
      <c r="AY56" s="75">
        <f t="shared" si="4"/>
        <v>23</v>
      </c>
      <c r="AZ56" s="76">
        <f t="shared" si="28"/>
      </c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7"/>
      <c r="CG56" s="86">
        <f t="shared" si="36"/>
      </c>
      <c r="CH56" s="87">
        <f t="shared" si="37"/>
      </c>
      <c r="CI56" s="87">
        <f t="shared" si="5"/>
      </c>
      <c r="CJ56" s="87">
        <f t="shared" si="29"/>
      </c>
      <c r="CK56" s="88">
        <f t="shared" si="30"/>
        <v>1</v>
      </c>
      <c r="CL56" s="88">
        <f t="shared" si="31"/>
        <v>1</v>
      </c>
      <c r="CM56" s="88">
        <f t="shared" si="32"/>
      </c>
      <c r="CN56" s="88">
        <f t="shared" si="6"/>
        <v>1</v>
      </c>
      <c r="CO56" s="88">
        <f t="shared" si="7"/>
      </c>
      <c r="CP56" s="89">
        <f t="shared" si="33"/>
      </c>
      <c r="CQ56" s="89">
        <f t="shared" si="8"/>
      </c>
      <c r="CR56" s="89">
        <f t="shared" si="9"/>
      </c>
      <c r="CS56" s="90">
        <f t="shared" si="10"/>
      </c>
      <c r="CU56" s="59">
        <v>31</v>
      </c>
    </row>
    <row r="57" spans="1:99" ht="16.5" thickBot="1" thickTop="1">
      <c r="A57" s="2"/>
      <c r="B57" s="2"/>
      <c r="C57" s="2"/>
      <c r="D57" s="2"/>
      <c r="E57" s="2"/>
      <c r="F57" s="44">
        <f t="shared" si="11"/>
        <v>0</v>
      </c>
      <c r="G57" s="44">
        <f t="shared" si="12"/>
        <v>2</v>
      </c>
      <c r="H57" s="44">
        <f t="shared" si="13"/>
        <v>0</v>
      </c>
      <c r="I57" s="44">
        <f t="shared" si="34"/>
        <v>0</v>
      </c>
      <c r="J57" s="55"/>
      <c r="K57" s="59">
        <v>32</v>
      </c>
      <c r="L57" s="57">
        <f t="shared" si="14"/>
        <v>8</v>
      </c>
      <c r="M57" s="60">
        <f t="shared" si="15"/>
      </c>
      <c r="N57" s="121"/>
      <c r="O57" s="126">
        <f t="shared" si="16"/>
        <v>32</v>
      </c>
      <c r="P57" s="126">
        <f t="shared" si="17"/>
        <v>2</v>
      </c>
      <c r="Q57" s="126">
        <f t="shared" si="18"/>
        <v>8</v>
      </c>
      <c r="R57" s="126">
        <f t="shared" si="19"/>
        <v>8</v>
      </c>
      <c r="S57" s="58">
        <f t="shared" si="20"/>
      </c>
      <c r="T57" s="58">
        <f t="shared" si="21"/>
      </c>
      <c r="U57" s="58">
        <f t="shared" si="22"/>
      </c>
      <c r="V57" s="58">
        <f t="shared" si="23"/>
      </c>
      <c r="W57" s="58">
        <f t="shared" si="24"/>
      </c>
      <c r="X57" s="58">
        <f t="shared" si="25"/>
        <v>1</v>
      </c>
      <c r="Y57" s="141">
        <f t="shared" si="35"/>
      </c>
      <c r="Z57" s="144">
        <f t="shared" si="26"/>
      </c>
      <c r="AA57" s="14"/>
      <c r="AB57" s="69">
        <f t="shared" si="2"/>
        <v>2</v>
      </c>
      <c r="AC57" s="50"/>
      <c r="AD57" s="50"/>
      <c r="AE57" s="50"/>
      <c r="AF57" s="50"/>
      <c r="AG57" s="14"/>
      <c r="AH57" s="70">
        <f t="shared" si="27"/>
        <v>2</v>
      </c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X57" s="74">
        <f t="shared" si="3"/>
        <v>6</v>
      </c>
      <c r="AY57" s="75">
        <f t="shared" si="4"/>
        <v>4</v>
      </c>
      <c r="AZ57" s="76">
        <f t="shared" si="28"/>
      </c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7"/>
      <c r="CG57" s="86">
        <f t="shared" si="36"/>
        <v>1</v>
      </c>
      <c r="CH57" s="87">
        <f t="shared" si="37"/>
      </c>
      <c r="CI57" s="87">
        <f t="shared" si="5"/>
      </c>
      <c r="CJ57" s="87">
        <f t="shared" si="29"/>
      </c>
      <c r="CK57" s="88">
        <f t="shared" si="30"/>
      </c>
      <c r="CL57" s="88">
        <f t="shared" si="31"/>
      </c>
      <c r="CM57" s="88">
        <f t="shared" si="32"/>
      </c>
      <c r="CN57" s="88">
        <f t="shared" si="6"/>
      </c>
      <c r="CO57" s="88">
        <f t="shared" si="7"/>
      </c>
      <c r="CP57" s="89">
        <f t="shared" si="33"/>
      </c>
      <c r="CQ57" s="89">
        <f t="shared" si="8"/>
      </c>
      <c r="CR57" s="89">
        <f t="shared" si="9"/>
      </c>
      <c r="CS57" s="90">
        <f t="shared" si="10"/>
      </c>
      <c r="CU57" s="59">
        <v>32</v>
      </c>
    </row>
    <row r="58" spans="1:99" ht="16.5" thickBot="1" thickTop="1">
      <c r="A58" s="2"/>
      <c r="B58" s="2"/>
      <c r="C58" s="2"/>
      <c r="D58" s="2"/>
      <c r="E58" s="2"/>
      <c r="F58" s="44">
        <f t="shared" si="11"/>
        <v>0</v>
      </c>
      <c r="G58" s="44">
        <f t="shared" si="12"/>
        <v>2</v>
      </c>
      <c r="H58" s="44">
        <f t="shared" si="13"/>
        <v>0</v>
      </c>
      <c r="I58" s="44">
        <f t="shared" si="34"/>
        <v>1</v>
      </c>
      <c r="J58" s="55"/>
      <c r="K58" s="59">
        <v>33</v>
      </c>
      <c r="L58" s="57">
        <f t="shared" si="14"/>
        <v>72</v>
      </c>
      <c r="M58" s="60">
        <f t="shared" si="15"/>
      </c>
      <c r="N58" s="121"/>
      <c r="O58" s="126">
        <f t="shared" si="16"/>
        <v>33</v>
      </c>
      <c r="P58" s="126">
        <f t="shared" si="17"/>
        <v>18</v>
      </c>
      <c r="Q58" s="126">
        <f t="shared" si="18"/>
        <v>8</v>
      </c>
      <c r="R58" s="126">
        <f t="shared" si="19"/>
        <v>8</v>
      </c>
      <c r="S58" s="58">
        <f t="shared" si="20"/>
      </c>
      <c r="T58" s="58">
        <f t="shared" si="21"/>
      </c>
      <c r="U58" s="58">
        <f t="shared" si="22"/>
      </c>
      <c r="V58" s="58">
        <f t="shared" si="23"/>
      </c>
      <c r="W58" s="58">
        <f t="shared" si="24"/>
      </c>
      <c r="X58" s="58">
        <f t="shared" si="25"/>
        <v>1</v>
      </c>
      <c r="Y58" s="141">
        <f t="shared" si="35"/>
      </c>
      <c r="Z58" s="144">
        <f t="shared" si="26"/>
      </c>
      <c r="AA58" s="14"/>
      <c r="AB58" s="69">
        <f t="shared" si="2"/>
        <v>3</v>
      </c>
      <c r="AC58" s="50"/>
      <c r="AD58" s="50"/>
      <c r="AE58" s="50"/>
      <c r="AF58" s="50"/>
      <c r="AG58" s="14"/>
      <c r="AH58" s="70">
        <f t="shared" si="27"/>
        <v>3</v>
      </c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X58" s="74">
        <f t="shared" si="3"/>
        <v>7</v>
      </c>
      <c r="AY58" s="75">
        <f t="shared" si="4"/>
        <v>8</v>
      </c>
      <c r="AZ58" s="76">
        <f t="shared" si="28"/>
      </c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7"/>
      <c r="CG58" s="86">
        <f t="shared" si="36"/>
      </c>
      <c r="CH58" s="87">
        <f t="shared" si="37"/>
        <v>1</v>
      </c>
      <c r="CI58" s="87">
        <f t="shared" si="5"/>
      </c>
      <c r="CJ58" s="87">
        <f t="shared" si="29"/>
      </c>
      <c r="CK58" s="88">
        <f t="shared" si="30"/>
      </c>
      <c r="CL58" s="88">
        <f t="shared" si="31"/>
      </c>
      <c r="CM58" s="88">
        <f t="shared" si="32"/>
      </c>
      <c r="CN58" s="88">
        <f t="shared" si="6"/>
      </c>
      <c r="CO58" s="88">
        <f t="shared" si="7"/>
      </c>
      <c r="CP58" s="89">
        <f t="shared" si="33"/>
      </c>
      <c r="CQ58" s="89">
        <f t="shared" si="8"/>
      </c>
      <c r="CR58" s="89">
        <f t="shared" si="9"/>
      </c>
      <c r="CS58" s="90">
        <f t="shared" si="10"/>
      </c>
      <c r="CU58" s="59">
        <v>33</v>
      </c>
    </row>
    <row r="59" spans="1:99" ht="16.5" thickBot="1" thickTop="1">
      <c r="A59" s="2"/>
      <c r="B59" s="2"/>
      <c r="C59" s="2"/>
      <c r="D59" s="2"/>
      <c r="E59" s="2"/>
      <c r="F59" s="44">
        <f t="shared" si="11"/>
        <v>0</v>
      </c>
      <c r="G59" s="44">
        <f t="shared" si="12"/>
        <v>2</v>
      </c>
      <c r="H59" s="44">
        <f t="shared" si="13"/>
        <v>0</v>
      </c>
      <c r="I59" s="44">
        <f t="shared" si="34"/>
        <v>2</v>
      </c>
      <c r="J59" s="55"/>
      <c r="K59" s="59">
        <v>34</v>
      </c>
      <c r="L59" s="57">
        <f t="shared" si="14"/>
        <v>136</v>
      </c>
      <c r="M59" s="60">
        <f t="shared" si="15"/>
      </c>
      <c r="N59" s="121"/>
      <c r="O59" s="126">
        <f t="shared" si="16"/>
        <v>34</v>
      </c>
      <c r="P59" s="126">
        <f t="shared" si="17"/>
        <v>34</v>
      </c>
      <c r="Q59" s="126">
        <f t="shared" si="18"/>
        <v>8</v>
      </c>
      <c r="R59" s="126">
        <f t="shared" si="19"/>
        <v>8</v>
      </c>
      <c r="S59" s="58">
        <f t="shared" si="20"/>
        <v>1</v>
      </c>
      <c r="T59" s="58">
        <f t="shared" si="21"/>
      </c>
      <c r="U59" s="58">
        <f t="shared" si="22"/>
      </c>
      <c r="V59" s="58">
        <f t="shared" si="23"/>
      </c>
      <c r="W59" s="58">
        <f t="shared" si="24"/>
      </c>
      <c r="X59" s="58">
        <f t="shared" si="25"/>
        <v>1</v>
      </c>
      <c r="Y59" s="141">
        <f t="shared" si="35"/>
      </c>
      <c r="Z59" s="144">
        <f t="shared" si="26"/>
      </c>
      <c r="AA59" s="14"/>
      <c r="AB59" s="69">
        <f t="shared" si="2"/>
        <v>3</v>
      </c>
      <c r="AC59" s="50"/>
      <c r="AD59" s="50"/>
      <c r="AE59" s="50"/>
      <c r="AF59" s="50"/>
      <c r="AG59" s="14"/>
      <c r="AH59" s="70">
        <f t="shared" si="27"/>
        <v>4</v>
      </c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X59" s="74">
        <f t="shared" si="3"/>
        <v>8</v>
      </c>
      <c r="AY59" s="75">
        <f t="shared" si="4"/>
        <v>12</v>
      </c>
      <c r="AZ59" s="76">
        <f t="shared" si="28"/>
      </c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7"/>
      <c r="CG59" s="86">
        <f t="shared" si="36"/>
      </c>
      <c r="CH59" s="87">
        <f t="shared" si="37"/>
        <v>1</v>
      </c>
      <c r="CI59" s="87">
        <f t="shared" si="5"/>
      </c>
      <c r="CJ59" s="87">
        <f t="shared" si="29"/>
      </c>
      <c r="CK59" s="88">
        <f t="shared" si="30"/>
      </c>
      <c r="CL59" s="88">
        <f t="shared" si="31"/>
      </c>
      <c r="CM59" s="88">
        <f t="shared" si="32"/>
      </c>
      <c r="CN59" s="88">
        <f t="shared" si="6"/>
      </c>
      <c r="CO59" s="88">
        <f t="shared" si="7"/>
      </c>
      <c r="CP59" s="89">
        <f t="shared" si="33"/>
      </c>
      <c r="CQ59" s="89">
        <f t="shared" si="8"/>
      </c>
      <c r="CR59" s="89">
        <f t="shared" si="9"/>
      </c>
      <c r="CS59" s="90">
        <f t="shared" si="10"/>
      </c>
      <c r="CU59" s="59">
        <v>34</v>
      </c>
    </row>
    <row r="60" spans="1:99" ht="16.5" thickBot="1" thickTop="1">
      <c r="A60" s="2"/>
      <c r="B60" s="2"/>
      <c r="C60" s="2"/>
      <c r="D60" s="2"/>
      <c r="E60" s="2"/>
      <c r="F60" s="44">
        <f t="shared" si="11"/>
        <v>0</v>
      </c>
      <c r="G60" s="44">
        <f t="shared" si="12"/>
        <v>2</v>
      </c>
      <c r="H60" s="44">
        <f t="shared" si="13"/>
        <v>0</v>
      </c>
      <c r="I60" s="44">
        <f t="shared" si="34"/>
        <v>3</v>
      </c>
      <c r="J60" s="55"/>
      <c r="K60" s="59">
        <v>35</v>
      </c>
      <c r="L60" s="57">
        <f t="shared" si="14"/>
        <v>200</v>
      </c>
      <c r="M60" s="60">
        <f t="shared" si="15"/>
      </c>
      <c r="N60" s="121"/>
      <c r="O60" s="126">
        <f t="shared" si="16"/>
        <v>35</v>
      </c>
      <c r="P60" s="126">
        <f t="shared" si="17"/>
        <v>50</v>
      </c>
      <c r="Q60" s="126">
        <f t="shared" si="18"/>
        <v>8</v>
      </c>
      <c r="R60" s="126">
        <f t="shared" si="19"/>
        <v>8</v>
      </c>
      <c r="S60" s="58">
        <f t="shared" si="20"/>
      </c>
      <c r="T60" s="58">
        <f t="shared" si="21"/>
      </c>
      <c r="U60" s="58">
        <f t="shared" si="22"/>
      </c>
      <c r="V60" s="58">
        <f t="shared" si="23"/>
      </c>
      <c r="W60" s="58">
        <f t="shared" si="24"/>
      </c>
      <c r="X60" s="58">
        <f t="shared" si="25"/>
        <v>1</v>
      </c>
      <c r="Y60" s="141">
        <f t="shared" si="35"/>
      </c>
      <c r="Z60" s="144">
        <f t="shared" si="26"/>
      </c>
      <c r="AA60" s="14"/>
      <c r="AB60" s="69">
        <f t="shared" si="2"/>
        <v>3</v>
      </c>
      <c r="AC60" s="50"/>
      <c r="AD60" s="50"/>
      <c r="AE60" s="50"/>
      <c r="AF60" s="50"/>
      <c r="AG60" s="14"/>
      <c r="AH60" s="70">
        <f t="shared" si="27"/>
        <v>5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X60" s="74">
        <f t="shared" si="3"/>
        <v>9</v>
      </c>
      <c r="AY60" s="75">
        <f t="shared" si="4"/>
        <v>16</v>
      </c>
      <c r="AZ60" s="76">
        <f t="shared" si="28"/>
      </c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7"/>
      <c r="CG60" s="86">
        <f t="shared" si="36"/>
      </c>
      <c r="CH60" s="87">
        <f t="shared" si="37"/>
        <v>1</v>
      </c>
      <c r="CI60" s="87">
        <f t="shared" si="5"/>
      </c>
      <c r="CJ60" s="87">
        <f t="shared" si="29"/>
      </c>
      <c r="CK60" s="88">
        <f t="shared" si="30"/>
      </c>
      <c r="CL60" s="88">
        <f t="shared" si="31"/>
      </c>
      <c r="CM60" s="88">
        <f t="shared" si="32"/>
      </c>
      <c r="CN60" s="88">
        <f t="shared" si="6"/>
      </c>
      <c r="CO60" s="88">
        <f t="shared" si="7"/>
      </c>
      <c r="CP60" s="89">
        <f t="shared" si="33"/>
      </c>
      <c r="CQ60" s="89">
        <f t="shared" si="8"/>
      </c>
      <c r="CR60" s="89">
        <f t="shared" si="9"/>
      </c>
      <c r="CS60" s="90">
        <f t="shared" si="10"/>
      </c>
      <c r="CU60" s="59">
        <v>35</v>
      </c>
    </row>
    <row r="61" spans="1:99" ht="16.5" thickBot="1" thickTop="1">
      <c r="A61" s="2"/>
      <c r="B61" s="2"/>
      <c r="C61" s="2"/>
      <c r="D61" s="2"/>
      <c r="E61" s="2"/>
      <c r="F61" s="44">
        <f t="shared" si="11"/>
        <v>0</v>
      </c>
      <c r="G61" s="44">
        <f t="shared" si="12"/>
        <v>2</v>
      </c>
      <c r="H61" s="44">
        <f t="shared" si="13"/>
        <v>1</v>
      </c>
      <c r="I61" s="44">
        <f t="shared" si="34"/>
        <v>0</v>
      </c>
      <c r="J61" s="55"/>
      <c r="K61" s="59">
        <v>36</v>
      </c>
      <c r="L61" s="57">
        <f t="shared" si="14"/>
        <v>24</v>
      </c>
      <c r="M61" s="60">
        <f t="shared" si="15"/>
      </c>
      <c r="N61" s="121"/>
      <c r="O61" s="126">
        <f t="shared" si="16"/>
        <v>36</v>
      </c>
      <c r="P61" s="126">
        <f t="shared" si="17"/>
        <v>6</v>
      </c>
      <c r="Q61" s="126">
        <f t="shared" si="18"/>
        <v>24</v>
      </c>
      <c r="R61" s="126">
        <f t="shared" si="19"/>
        <v>9</v>
      </c>
      <c r="S61" s="58">
        <f t="shared" si="20"/>
      </c>
      <c r="T61" s="58">
        <f t="shared" si="21"/>
      </c>
      <c r="U61" s="58">
        <f t="shared" si="22"/>
      </c>
      <c r="V61" s="58">
        <f t="shared" si="23"/>
      </c>
      <c r="W61" s="58">
        <f t="shared" si="24"/>
      </c>
      <c r="X61" s="58">
        <f t="shared" si="25"/>
      </c>
      <c r="Y61" s="141">
        <f t="shared" si="35"/>
      </c>
      <c r="Z61" s="144">
        <f t="shared" si="26"/>
      </c>
      <c r="AA61" s="14"/>
      <c r="AB61" s="69">
        <f t="shared" si="2"/>
        <v>3</v>
      </c>
      <c r="AC61" s="50"/>
      <c r="AD61" s="50"/>
      <c r="AE61" s="50"/>
      <c r="AF61" s="50"/>
      <c r="AG61" s="14"/>
      <c r="AH61" s="70">
        <f t="shared" si="27"/>
        <v>3</v>
      </c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X61" s="74">
        <f t="shared" si="3"/>
        <v>8</v>
      </c>
      <c r="AY61" s="75">
        <f t="shared" si="4"/>
        <v>7</v>
      </c>
      <c r="AZ61" s="76">
        <f t="shared" si="28"/>
      </c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7"/>
      <c r="CG61" s="86">
        <f t="shared" si="36"/>
      </c>
      <c r="CH61" s="87">
        <f t="shared" si="37"/>
        <v>1</v>
      </c>
      <c r="CI61" s="87">
        <f t="shared" si="5"/>
        <v>1</v>
      </c>
      <c r="CJ61" s="87">
        <f t="shared" si="29"/>
      </c>
      <c r="CK61" s="88">
        <f t="shared" si="30"/>
      </c>
      <c r="CL61" s="88">
        <f t="shared" si="31"/>
      </c>
      <c r="CM61" s="88">
        <f t="shared" si="32"/>
      </c>
      <c r="CN61" s="88">
        <f t="shared" si="6"/>
      </c>
      <c r="CO61" s="88">
        <f t="shared" si="7"/>
      </c>
      <c r="CP61" s="89">
        <f t="shared" si="33"/>
      </c>
      <c r="CQ61" s="89">
        <f t="shared" si="8"/>
      </c>
      <c r="CR61" s="89">
        <f t="shared" si="9"/>
      </c>
      <c r="CS61" s="90">
        <f t="shared" si="10"/>
      </c>
      <c r="CU61" s="59">
        <v>36</v>
      </c>
    </row>
    <row r="62" spans="1:99" ht="16.5" thickBot="1" thickTop="1">
      <c r="A62" s="2"/>
      <c r="B62" s="2"/>
      <c r="C62" s="2"/>
      <c r="D62" s="2"/>
      <c r="E62" s="2"/>
      <c r="F62" s="44">
        <f t="shared" si="11"/>
        <v>0</v>
      </c>
      <c r="G62" s="44">
        <f t="shared" si="12"/>
        <v>2</v>
      </c>
      <c r="H62" s="44">
        <f t="shared" si="13"/>
        <v>1</v>
      </c>
      <c r="I62" s="44">
        <f t="shared" si="34"/>
        <v>1</v>
      </c>
      <c r="J62" s="55"/>
      <c r="K62" s="59">
        <v>37</v>
      </c>
      <c r="L62" s="57">
        <f t="shared" si="14"/>
        <v>88</v>
      </c>
      <c r="M62" s="60">
        <f t="shared" si="15"/>
      </c>
      <c r="N62" s="121"/>
      <c r="O62" s="126">
        <f t="shared" si="16"/>
        <v>37</v>
      </c>
      <c r="P62" s="126">
        <f t="shared" si="17"/>
        <v>22</v>
      </c>
      <c r="Q62" s="126">
        <f t="shared" si="18"/>
        <v>24</v>
      </c>
      <c r="R62" s="126">
        <f t="shared" si="19"/>
        <v>9</v>
      </c>
      <c r="S62" s="58">
        <f t="shared" si="20"/>
      </c>
      <c r="T62" s="58">
        <f t="shared" si="21"/>
      </c>
      <c r="U62" s="58">
        <f t="shared" si="22"/>
      </c>
      <c r="V62" s="58">
        <f t="shared" si="23"/>
      </c>
      <c r="W62" s="58">
        <f t="shared" si="24"/>
      </c>
      <c r="X62" s="58">
        <f t="shared" si="25"/>
      </c>
      <c r="Y62" s="141">
        <f t="shared" si="35"/>
      </c>
      <c r="Z62" s="144">
        <f t="shared" si="26"/>
      </c>
      <c r="AA62" s="14"/>
      <c r="AB62" s="69">
        <f t="shared" si="2"/>
        <v>2</v>
      </c>
      <c r="AC62" s="50"/>
      <c r="AD62" s="50"/>
      <c r="AE62" s="50"/>
      <c r="AF62" s="50"/>
      <c r="AG62" s="14"/>
      <c r="AH62" s="70">
        <f t="shared" si="27"/>
        <v>4</v>
      </c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X62" s="74">
        <f t="shared" si="3"/>
        <v>9</v>
      </c>
      <c r="AY62" s="75">
        <f t="shared" si="4"/>
        <v>11</v>
      </c>
      <c r="AZ62" s="76">
        <f t="shared" si="28"/>
      </c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7"/>
      <c r="CG62" s="86">
        <f t="shared" si="36"/>
      </c>
      <c r="CH62" s="87">
        <f t="shared" si="37"/>
      </c>
      <c r="CI62" s="87">
        <f t="shared" si="5"/>
      </c>
      <c r="CJ62" s="87">
        <f t="shared" si="29"/>
      </c>
      <c r="CK62" s="88">
        <f t="shared" si="30"/>
        <v>1</v>
      </c>
      <c r="CL62" s="88">
        <f t="shared" si="31"/>
        <v>1</v>
      </c>
      <c r="CM62" s="88">
        <f t="shared" si="32"/>
      </c>
      <c r="CN62" s="88">
        <f t="shared" si="6"/>
        <v>1</v>
      </c>
      <c r="CO62" s="88">
        <f t="shared" si="7"/>
      </c>
      <c r="CP62" s="89">
        <f t="shared" si="33"/>
      </c>
      <c r="CQ62" s="89">
        <f t="shared" si="8"/>
      </c>
      <c r="CR62" s="89">
        <f t="shared" si="9"/>
      </c>
      <c r="CS62" s="90">
        <f t="shared" si="10"/>
      </c>
      <c r="CU62" s="59">
        <v>37</v>
      </c>
    </row>
    <row r="63" spans="1:99" ht="16.5" thickBot="1" thickTop="1">
      <c r="A63" s="2"/>
      <c r="B63" s="2"/>
      <c r="C63" s="2"/>
      <c r="D63" s="2"/>
      <c r="E63" s="2"/>
      <c r="F63" s="44">
        <f t="shared" si="11"/>
        <v>0</v>
      </c>
      <c r="G63" s="44">
        <f t="shared" si="12"/>
        <v>2</v>
      </c>
      <c r="H63" s="44">
        <f t="shared" si="13"/>
        <v>1</v>
      </c>
      <c r="I63" s="44">
        <f t="shared" si="34"/>
        <v>2</v>
      </c>
      <c r="J63" s="55"/>
      <c r="K63" s="59">
        <v>38</v>
      </c>
      <c r="L63" s="57">
        <f t="shared" si="14"/>
        <v>152</v>
      </c>
      <c r="M63" s="60">
        <f t="shared" si="15"/>
      </c>
      <c r="N63" s="121"/>
      <c r="O63" s="126">
        <f t="shared" si="16"/>
        <v>38</v>
      </c>
      <c r="P63" s="126">
        <f t="shared" si="17"/>
        <v>38</v>
      </c>
      <c r="Q63" s="126">
        <f t="shared" si="18"/>
        <v>24</v>
      </c>
      <c r="R63" s="126">
        <f t="shared" si="19"/>
        <v>9</v>
      </c>
      <c r="S63" s="58">
        <f t="shared" si="20"/>
        <v>1</v>
      </c>
      <c r="T63" s="58">
        <f t="shared" si="21"/>
      </c>
      <c r="U63" s="58">
        <f t="shared" si="22"/>
      </c>
      <c r="V63" s="58">
        <f t="shared" si="23"/>
      </c>
      <c r="W63" s="58">
        <f t="shared" si="24"/>
      </c>
      <c r="X63" s="58">
        <f t="shared" si="25"/>
      </c>
      <c r="Y63" s="141">
        <f t="shared" si="35"/>
      </c>
      <c r="Z63" s="144">
        <f t="shared" si="26"/>
      </c>
      <c r="AA63" s="14"/>
      <c r="AB63" s="69">
        <f t="shared" si="2"/>
        <v>3</v>
      </c>
      <c r="AC63" s="50"/>
      <c r="AD63" s="50"/>
      <c r="AE63" s="50"/>
      <c r="AF63" s="50"/>
      <c r="AG63" s="14"/>
      <c r="AH63" s="70">
        <f t="shared" si="27"/>
        <v>5</v>
      </c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X63" s="74">
        <f t="shared" si="3"/>
        <v>10</v>
      </c>
      <c r="AY63" s="75">
        <f t="shared" si="4"/>
        <v>15</v>
      </c>
      <c r="AZ63" s="76">
        <f t="shared" si="28"/>
      </c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7"/>
      <c r="CG63" s="86">
        <f t="shared" si="36"/>
      </c>
      <c r="CH63" s="87">
        <f t="shared" si="37"/>
      </c>
      <c r="CI63" s="87">
        <f t="shared" si="5"/>
      </c>
      <c r="CJ63" s="87">
        <f t="shared" si="29"/>
      </c>
      <c r="CK63" s="88">
        <f t="shared" si="30"/>
        <v>1</v>
      </c>
      <c r="CL63" s="88">
        <f t="shared" si="31"/>
        <v>1</v>
      </c>
      <c r="CM63" s="88">
        <f t="shared" si="32"/>
      </c>
      <c r="CN63" s="88">
        <f t="shared" si="6"/>
        <v>1</v>
      </c>
      <c r="CO63" s="88">
        <f t="shared" si="7"/>
      </c>
      <c r="CP63" s="89">
        <f t="shared" si="33"/>
      </c>
      <c r="CQ63" s="89">
        <f t="shared" si="8"/>
      </c>
      <c r="CR63" s="89">
        <f t="shared" si="9"/>
      </c>
      <c r="CS63" s="90">
        <f t="shared" si="10"/>
      </c>
      <c r="CU63" s="59">
        <v>38</v>
      </c>
    </row>
    <row r="64" spans="1:99" ht="16.5" thickBot="1" thickTop="1">
      <c r="A64" s="2"/>
      <c r="B64" s="2"/>
      <c r="C64" s="2"/>
      <c r="D64" s="2"/>
      <c r="E64" s="2"/>
      <c r="F64" s="44">
        <f t="shared" si="11"/>
        <v>0</v>
      </c>
      <c r="G64" s="44">
        <f t="shared" si="12"/>
        <v>2</v>
      </c>
      <c r="H64" s="44">
        <f t="shared" si="13"/>
        <v>1</v>
      </c>
      <c r="I64" s="44">
        <f t="shared" si="34"/>
        <v>3</v>
      </c>
      <c r="J64" s="55"/>
      <c r="K64" s="59">
        <v>39</v>
      </c>
      <c r="L64" s="57">
        <f t="shared" si="14"/>
        <v>216</v>
      </c>
      <c r="M64" s="60">
        <f t="shared" si="15"/>
      </c>
      <c r="N64" s="121"/>
      <c r="O64" s="126">
        <f t="shared" si="16"/>
        <v>39</v>
      </c>
      <c r="P64" s="126">
        <f t="shared" si="17"/>
        <v>54</v>
      </c>
      <c r="Q64" s="126">
        <f t="shared" si="18"/>
        <v>24</v>
      </c>
      <c r="R64" s="126">
        <f t="shared" si="19"/>
        <v>9</v>
      </c>
      <c r="S64" s="58">
        <f t="shared" si="20"/>
      </c>
      <c r="T64" s="58">
        <f t="shared" si="21"/>
      </c>
      <c r="U64" s="58">
        <f t="shared" si="22"/>
      </c>
      <c r="V64" s="58">
        <f t="shared" si="23"/>
      </c>
      <c r="W64" s="58">
        <f t="shared" si="24"/>
      </c>
      <c r="X64" s="58">
        <f t="shared" si="25"/>
      </c>
      <c r="Y64" s="141">
        <f t="shared" si="35"/>
      </c>
      <c r="Z64" s="144">
        <f t="shared" si="26"/>
      </c>
      <c r="AA64" s="14"/>
      <c r="AB64" s="69">
        <f t="shared" si="2"/>
        <v>3</v>
      </c>
      <c r="AC64" s="50"/>
      <c r="AD64" s="50"/>
      <c r="AE64" s="50"/>
      <c r="AF64" s="50"/>
      <c r="AG64" s="14"/>
      <c r="AH64" s="70">
        <f t="shared" si="27"/>
        <v>6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X64" s="74">
        <f t="shared" si="3"/>
        <v>11</v>
      </c>
      <c r="AY64" s="75">
        <f t="shared" si="4"/>
        <v>19</v>
      </c>
      <c r="AZ64" s="76">
        <f t="shared" si="28"/>
      </c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7"/>
      <c r="CG64" s="86">
        <f t="shared" si="36"/>
      </c>
      <c r="CH64" s="87">
        <f t="shared" si="37"/>
      </c>
      <c r="CI64" s="87">
        <f t="shared" si="5"/>
      </c>
      <c r="CJ64" s="87">
        <f t="shared" si="29"/>
      </c>
      <c r="CK64" s="88">
        <f t="shared" si="30"/>
        <v>1</v>
      </c>
      <c r="CL64" s="88">
        <f t="shared" si="31"/>
        <v>1</v>
      </c>
      <c r="CM64" s="88">
        <f t="shared" si="32"/>
      </c>
      <c r="CN64" s="88">
        <f t="shared" si="6"/>
      </c>
      <c r="CO64" s="88">
        <f t="shared" si="7"/>
        <v>1</v>
      </c>
      <c r="CP64" s="89">
        <f t="shared" si="33"/>
      </c>
      <c r="CQ64" s="89">
        <f t="shared" si="8"/>
      </c>
      <c r="CR64" s="89">
        <f t="shared" si="9"/>
      </c>
      <c r="CS64" s="90">
        <f t="shared" si="10"/>
      </c>
      <c r="CU64" s="59">
        <v>39</v>
      </c>
    </row>
    <row r="65" spans="1:99" ht="16.5" thickBot="1" thickTop="1">
      <c r="A65" s="2"/>
      <c r="B65" s="2"/>
      <c r="C65" s="2"/>
      <c r="D65" s="2"/>
      <c r="E65" s="2"/>
      <c r="F65" s="44">
        <f t="shared" si="11"/>
        <v>0</v>
      </c>
      <c r="G65" s="44">
        <f t="shared" si="12"/>
        <v>2</v>
      </c>
      <c r="H65" s="44">
        <f t="shared" si="13"/>
        <v>2</v>
      </c>
      <c r="I65" s="44">
        <f t="shared" si="34"/>
        <v>0</v>
      </c>
      <c r="J65" s="55"/>
      <c r="K65" s="59">
        <v>40</v>
      </c>
      <c r="L65" s="57">
        <f t="shared" si="14"/>
        <v>40</v>
      </c>
      <c r="M65" s="60">
        <f t="shared" si="15"/>
        <v>1</v>
      </c>
      <c r="N65" s="121"/>
      <c r="O65" s="126">
        <f t="shared" si="16"/>
        <v>40</v>
      </c>
      <c r="P65" s="126">
        <f t="shared" si="17"/>
        <v>10</v>
      </c>
      <c r="Q65" s="126">
        <f t="shared" si="18"/>
        <v>40</v>
      </c>
      <c r="R65" s="126">
        <f t="shared" si="19"/>
        <v>10</v>
      </c>
      <c r="S65" s="58">
        <f t="shared" si="20"/>
      </c>
      <c r="T65" s="58">
        <f t="shared" si="21"/>
        <v>1</v>
      </c>
      <c r="U65" s="58">
        <f t="shared" si="22"/>
      </c>
      <c r="V65" s="58">
        <f t="shared" si="23"/>
      </c>
      <c r="W65" s="58">
        <f t="shared" si="24"/>
        <v>1</v>
      </c>
      <c r="X65" s="58">
        <f t="shared" si="25"/>
      </c>
      <c r="Y65" s="141">
        <f t="shared" si="35"/>
      </c>
      <c r="Z65" s="144">
        <f t="shared" si="26"/>
      </c>
      <c r="AA65" s="14"/>
      <c r="AB65" s="69">
        <f t="shared" si="2"/>
        <v>2</v>
      </c>
      <c r="AC65" s="50"/>
      <c r="AD65" s="50"/>
      <c r="AE65" s="50"/>
      <c r="AF65" s="50"/>
      <c r="AG65" s="14"/>
      <c r="AH65" s="70">
        <f t="shared" si="27"/>
        <v>4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X65" s="74">
        <f t="shared" si="3"/>
        <v>10</v>
      </c>
      <c r="AY65" s="75">
        <f t="shared" si="4"/>
        <v>10</v>
      </c>
      <c r="AZ65" s="76">
        <f t="shared" si="28"/>
        <v>1</v>
      </c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7"/>
      <c r="CG65" s="86">
        <f t="shared" si="36"/>
      </c>
      <c r="CH65" s="87">
        <f t="shared" si="37"/>
        <v>1</v>
      </c>
      <c r="CI65" s="87">
        <f t="shared" si="5"/>
        <v>1</v>
      </c>
      <c r="CJ65" s="87">
        <f t="shared" si="29"/>
        <v>1</v>
      </c>
      <c r="CK65" s="88">
        <f t="shared" si="30"/>
      </c>
      <c r="CL65" s="88">
        <f t="shared" si="31"/>
      </c>
      <c r="CM65" s="88">
        <f t="shared" si="32"/>
      </c>
      <c r="CN65" s="88">
        <f t="shared" si="6"/>
      </c>
      <c r="CO65" s="88">
        <f t="shared" si="7"/>
      </c>
      <c r="CP65" s="89">
        <f t="shared" si="33"/>
      </c>
      <c r="CQ65" s="89">
        <f t="shared" si="8"/>
      </c>
      <c r="CR65" s="89">
        <f t="shared" si="9"/>
      </c>
      <c r="CS65" s="90">
        <f t="shared" si="10"/>
      </c>
      <c r="CU65" s="59">
        <v>40</v>
      </c>
    </row>
    <row r="66" spans="1:99" ht="16.5" thickBot="1" thickTop="1">
      <c r="A66" s="2"/>
      <c r="B66" s="2"/>
      <c r="C66" s="2"/>
      <c r="D66" s="2"/>
      <c r="E66" s="2"/>
      <c r="F66" s="44">
        <f t="shared" si="11"/>
        <v>0</v>
      </c>
      <c r="G66" s="44">
        <f t="shared" si="12"/>
        <v>2</v>
      </c>
      <c r="H66" s="44">
        <f t="shared" si="13"/>
        <v>2</v>
      </c>
      <c r="I66" s="44">
        <f t="shared" si="34"/>
        <v>1</v>
      </c>
      <c r="J66" s="55"/>
      <c r="K66" s="59">
        <v>41</v>
      </c>
      <c r="L66" s="57">
        <f t="shared" si="14"/>
        <v>104</v>
      </c>
      <c r="M66" s="60">
        <f t="shared" si="15"/>
      </c>
      <c r="N66" s="121"/>
      <c r="O66" s="126">
        <f t="shared" si="16"/>
        <v>41</v>
      </c>
      <c r="P66" s="126">
        <f t="shared" si="17"/>
        <v>26</v>
      </c>
      <c r="Q66" s="126">
        <f t="shared" si="18"/>
        <v>40</v>
      </c>
      <c r="R66" s="126">
        <f t="shared" si="19"/>
        <v>10</v>
      </c>
      <c r="S66" s="58">
        <f t="shared" si="20"/>
      </c>
      <c r="T66" s="58">
        <f t="shared" si="21"/>
      </c>
      <c r="U66" s="58">
        <f t="shared" si="22"/>
      </c>
      <c r="V66" s="58">
        <f t="shared" si="23"/>
      </c>
      <c r="W66" s="58">
        <f t="shared" si="24"/>
      </c>
      <c r="X66" s="58">
        <f t="shared" si="25"/>
      </c>
      <c r="Y66" s="141">
        <f t="shared" si="35"/>
      </c>
      <c r="Z66" s="144">
        <f t="shared" si="26"/>
      </c>
      <c r="AA66" s="14"/>
      <c r="AB66" s="69">
        <f t="shared" si="2"/>
        <v>2</v>
      </c>
      <c r="AC66" s="50"/>
      <c r="AD66" s="50"/>
      <c r="AE66" s="50"/>
      <c r="AF66" s="50"/>
      <c r="AG66" s="14"/>
      <c r="AH66" s="70">
        <f t="shared" si="27"/>
        <v>5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X66" s="74">
        <f t="shared" si="3"/>
        <v>11</v>
      </c>
      <c r="AY66" s="75">
        <f t="shared" si="4"/>
        <v>14</v>
      </c>
      <c r="AZ66" s="76">
        <f t="shared" si="28"/>
      </c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7"/>
      <c r="CG66" s="86">
        <f t="shared" si="36"/>
      </c>
      <c r="CH66" s="87">
        <f t="shared" si="37"/>
      </c>
      <c r="CI66" s="87">
        <f t="shared" si="5"/>
      </c>
      <c r="CJ66" s="87">
        <f t="shared" si="29"/>
      </c>
      <c r="CK66" s="88">
        <f t="shared" si="30"/>
        <v>1</v>
      </c>
      <c r="CL66" s="88">
        <f t="shared" si="31"/>
        <v>1</v>
      </c>
      <c r="CM66" s="88">
        <f t="shared" si="32"/>
      </c>
      <c r="CN66" s="88">
        <f t="shared" si="6"/>
        <v>1</v>
      </c>
      <c r="CO66" s="88">
        <f t="shared" si="7"/>
      </c>
      <c r="CP66" s="89">
        <f t="shared" si="33"/>
      </c>
      <c r="CQ66" s="89">
        <f t="shared" si="8"/>
      </c>
      <c r="CR66" s="89">
        <f t="shared" si="9"/>
      </c>
      <c r="CS66" s="90">
        <f t="shared" si="10"/>
      </c>
      <c r="CU66" s="59">
        <v>41</v>
      </c>
    </row>
    <row r="67" spans="1:99" ht="16.5" thickBot="1" thickTop="1">
      <c r="A67" s="2"/>
      <c r="B67" s="2"/>
      <c r="C67" s="2"/>
      <c r="D67" s="2"/>
      <c r="E67" s="2"/>
      <c r="F67" s="44">
        <f t="shared" si="11"/>
        <v>0</v>
      </c>
      <c r="G67" s="44">
        <f t="shared" si="12"/>
        <v>2</v>
      </c>
      <c r="H67" s="44">
        <f t="shared" si="13"/>
        <v>2</v>
      </c>
      <c r="I67" s="44">
        <f t="shared" si="34"/>
        <v>2</v>
      </c>
      <c r="J67" s="55"/>
      <c r="K67" s="59">
        <v>42</v>
      </c>
      <c r="L67" s="57">
        <f t="shared" si="14"/>
        <v>168</v>
      </c>
      <c r="M67" s="60">
        <f t="shared" si="15"/>
      </c>
      <c r="N67" s="121"/>
      <c r="O67" s="126">
        <f t="shared" si="16"/>
        <v>42</v>
      </c>
      <c r="P67" s="126">
        <f t="shared" si="17"/>
        <v>42</v>
      </c>
      <c r="Q67" s="126">
        <f t="shared" si="18"/>
        <v>40</v>
      </c>
      <c r="R67" s="126">
        <f t="shared" si="19"/>
        <v>10</v>
      </c>
      <c r="S67" s="58">
        <f t="shared" si="20"/>
        <v>1</v>
      </c>
      <c r="T67" s="58">
        <f t="shared" si="21"/>
      </c>
      <c r="U67" s="58">
        <f t="shared" si="22"/>
      </c>
      <c r="V67" s="58">
        <f t="shared" si="23"/>
      </c>
      <c r="W67" s="58">
        <f t="shared" si="24"/>
      </c>
      <c r="X67" s="58">
        <f t="shared" si="25"/>
      </c>
      <c r="Y67" s="141">
        <f t="shared" si="35"/>
      </c>
      <c r="Z67" s="144">
        <f t="shared" si="26"/>
      </c>
      <c r="AA67" s="14"/>
      <c r="AB67" s="69">
        <f t="shared" si="2"/>
        <v>1</v>
      </c>
      <c r="AC67" s="50"/>
      <c r="AD67" s="50"/>
      <c r="AE67" s="50"/>
      <c r="AF67" s="50"/>
      <c r="AG67" s="14"/>
      <c r="AH67" s="70">
        <f t="shared" si="27"/>
        <v>6</v>
      </c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X67" s="74">
        <f t="shared" si="3"/>
        <v>12</v>
      </c>
      <c r="AY67" s="75">
        <f t="shared" si="4"/>
        <v>18</v>
      </c>
      <c r="AZ67" s="76">
        <f t="shared" si="28"/>
      </c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7"/>
      <c r="CG67" s="86">
        <f t="shared" si="36"/>
      </c>
      <c r="CH67" s="87">
        <f t="shared" si="37"/>
      </c>
      <c r="CI67" s="87">
        <f t="shared" si="5"/>
      </c>
      <c r="CJ67" s="87">
        <f t="shared" si="29"/>
      </c>
      <c r="CK67" s="88">
        <f t="shared" si="30"/>
        <v>1</v>
      </c>
      <c r="CL67" s="88">
        <f t="shared" si="31"/>
        <v>1</v>
      </c>
      <c r="CM67" s="88">
        <f t="shared" si="32"/>
        <v>1</v>
      </c>
      <c r="CN67" s="88">
        <f t="shared" si="6"/>
      </c>
      <c r="CO67" s="88">
        <f t="shared" si="7"/>
      </c>
      <c r="CP67" s="89">
        <f t="shared" si="33"/>
      </c>
      <c r="CQ67" s="89">
        <f t="shared" si="8"/>
      </c>
      <c r="CR67" s="89">
        <f t="shared" si="9"/>
      </c>
      <c r="CS67" s="90">
        <f t="shared" si="10"/>
      </c>
      <c r="CU67" s="59">
        <v>42</v>
      </c>
    </row>
    <row r="68" spans="1:99" ht="16.5" thickBot="1" thickTop="1">
      <c r="A68" s="2"/>
      <c r="B68" s="2"/>
      <c r="C68" s="2"/>
      <c r="D68" s="2"/>
      <c r="E68" s="2"/>
      <c r="F68" s="44">
        <f t="shared" si="11"/>
        <v>0</v>
      </c>
      <c r="G68" s="44">
        <f t="shared" si="12"/>
        <v>2</v>
      </c>
      <c r="H68" s="44">
        <f t="shared" si="13"/>
        <v>2</v>
      </c>
      <c r="I68" s="44">
        <f t="shared" si="34"/>
        <v>3</v>
      </c>
      <c r="J68" s="55"/>
      <c r="K68" s="59">
        <v>43</v>
      </c>
      <c r="L68" s="57">
        <f t="shared" si="14"/>
        <v>232</v>
      </c>
      <c r="M68" s="60">
        <f t="shared" si="15"/>
      </c>
      <c r="N68" s="121"/>
      <c r="O68" s="126">
        <f t="shared" si="16"/>
        <v>43</v>
      </c>
      <c r="P68" s="126">
        <f t="shared" si="17"/>
        <v>58</v>
      </c>
      <c r="Q68" s="126">
        <f t="shared" si="18"/>
        <v>40</v>
      </c>
      <c r="R68" s="126">
        <f t="shared" si="19"/>
        <v>10</v>
      </c>
      <c r="S68" s="58">
        <f t="shared" si="20"/>
      </c>
      <c r="T68" s="58">
        <f t="shared" si="21"/>
      </c>
      <c r="U68" s="58">
        <f t="shared" si="22"/>
      </c>
      <c r="V68" s="58">
        <f t="shared" si="23"/>
      </c>
      <c r="W68" s="58">
        <f t="shared" si="24"/>
      </c>
      <c r="X68" s="58">
        <f t="shared" si="25"/>
      </c>
      <c r="Y68" s="141">
        <f t="shared" si="35"/>
      </c>
      <c r="Z68" s="144">
        <f t="shared" si="26"/>
      </c>
      <c r="AA68" s="14"/>
      <c r="AB68" s="69">
        <f t="shared" si="2"/>
        <v>2</v>
      </c>
      <c r="AC68" s="50"/>
      <c r="AD68" s="50"/>
      <c r="AE68" s="50"/>
      <c r="AF68" s="50"/>
      <c r="AG68" s="14"/>
      <c r="AH68" s="70">
        <f t="shared" si="27"/>
        <v>7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X68" s="74">
        <f t="shared" si="3"/>
        <v>13</v>
      </c>
      <c r="AY68" s="75">
        <f t="shared" si="4"/>
        <v>22</v>
      </c>
      <c r="AZ68" s="76">
        <f t="shared" si="28"/>
      </c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7"/>
      <c r="CG68" s="86">
        <f t="shared" si="36"/>
      </c>
      <c r="CH68" s="87">
        <f t="shared" si="37"/>
      </c>
      <c r="CI68" s="87">
        <f t="shared" si="5"/>
      </c>
      <c r="CJ68" s="87">
        <f t="shared" si="29"/>
      </c>
      <c r="CK68" s="88">
        <f t="shared" si="30"/>
        <v>1</v>
      </c>
      <c r="CL68" s="88">
        <f t="shared" si="31"/>
        <v>1</v>
      </c>
      <c r="CM68" s="88">
        <f t="shared" si="32"/>
      </c>
      <c r="CN68" s="88">
        <f t="shared" si="6"/>
        <v>1</v>
      </c>
      <c r="CO68" s="88">
        <f t="shared" si="7"/>
      </c>
      <c r="CP68" s="89">
        <f t="shared" si="33"/>
      </c>
      <c r="CQ68" s="89">
        <f t="shared" si="8"/>
      </c>
      <c r="CR68" s="89">
        <f t="shared" si="9"/>
      </c>
      <c r="CS68" s="90">
        <f t="shared" si="10"/>
      </c>
      <c r="CU68" s="59">
        <v>43</v>
      </c>
    </row>
    <row r="69" spans="1:99" ht="16.5" thickBot="1" thickTop="1">
      <c r="A69" s="2"/>
      <c r="B69" s="2"/>
      <c r="C69" s="2"/>
      <c r="D69" s="2"/>
      <c r="E69" s="2"/>
      <c r="F69" s="44">
        <f t="shared" si="11"/>
        <v>0</v>
      </c>
      <c r="G69" s="44">
        <f t="shared" si="12"/>
        <v>2</v>
      </c>
      <c r="H69" s="44">
        <f t="shared" si="13"/>
        <v>3</v>
      </c>
      <c r="I69" s="44">
        <f t="shared" si="34"/>
        <v>0</v>
      </c>
      <c r="J69" s="55"/>
      <c r="K69" s="59">
        <v>44</v>
      </c>
      <c r="L69" s="57">
        <f t="shared" si="14"/>
        <v>56</v>
      </c>
      <c r="M69" s="60">
        <f t="shared" si="15"/>
      </c>
      <c r="N69" s="121"/>
      <c r="O69" s="126">
        <f t="shared" si="16"/>
        <v>44</v>
      </c>
      <c r="P69" s="126">
        <f t="shared" si="17"/>
        <v>14</v>
      </c>
      <c r="Q69" s="126">
        <f t="shared" si="18"/>
        <v>56</v>
      </c>
      <c r="R69" s="126">
        <f t="shared" si="19"/>
        <v>11</v>
      </c>
      <c r="S69" s="58">
        <f t="shared" si="20"/>
      </c>
      <c r="T69" s="58">
        <f t="shared" si="21"/>
      </c>
      <c r="U69" s="58">
        <f t="shared" si="22"/>
      </c>
      <c r="V69" s="58">
        <f t="shared" si="23"/>
      </c>
      <c r="W69" s="58">
        <f t="shared" si="24"/>
      </c>
      <c r="X69" s="58">
        <f t="shared" si="25"/>
      </c>
      <c r="Y69" s="141">
        <f t="shared" si="35"/>
      </c>
      <c r="Z69" s="144">
        <f t="shared" si="26"/>
      </c>
      <c r="AA69" s="14"/>
      <c r="AB69" s="69">
        <f t="shared" si="2"/>
        <v>3</v>
      </c>
      <c r="AC69" s="50"/>
      <c r="AD69" s="50"/>
      <c r="AE69" s="50"/>
      <c r="AF69" s="50"/>
      <c r="AG69" s="14"/>
      <c r="AH69" s="70">
        <f t="shared" si="27"/>
        <v>5</v>
      </c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X69" s="74">
        <f t="shared" si="3"/>
        <v>12</v>
      </c>
      <c r="AY69" s="75">
        <f t="shared" si="4"/>
        <v>13</v>
      </c>
      <c r="AZ69" s="76">
        <f t="shared" si="28"/>
      </c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7"/>
      <c r="CG69" s="86">
        <f t="shared" si="36"/>
      </c>
      <c r="CH69" s="87">
        <f t="shared" si="37"/>
        <v>1</v>
      </c>
      <c r="CI69" s="87">
        <f t="shared" si="5"/>
        <v>1</v>
      </c>
      <c r="CJ69" s="87">
        <f t="shared" si="29"/>
      </c>
      <c r="CK69" s="88">
        <f t="shared" si="30"/>
      </c>
      <c r="CL69" s="88">
        <f t="shared" si="31"/>
      </c>
      <c r="CM69" s="88">
        <f t="shared" si="32"/>
      </c>
      <c r="CN69" s="88">
        <f t="shared" si="6"/>
      </c>
      <c r="CO69" s="88">
        <f t="shared" si="7"/>
      </c>
      <c r="CP69" s="89">
        <f t="shared" si="33"/>
      </c>
      <c r="CQ69" s="89">
        <f t="shared" si="8"/>
      </c>
      <c r="CR69" s="89">
        <f t="shared" si="9"/>
      </c>
      <c r="CS69" s="90">
        <f t="shared" si="10"/>
      </c>
      <c r="CU69" s="59">
        <v>44</v>
      </c>
    </row>
    <row r="70" spans="1:99" ht="16.5" thickBot="1" thickTop="1">
      <c r="A70" s="2"/>
      <c r="B70" s="2"/>
      <c r="C70" s="2"/>
      <c r="D70" s="2"/>
      <c r="E70" s="2"/>
      <c r="F70" s="44">
        <f t="shared" si="11"/>
        <v>0</v>
      </c>
      <c r="G70" s="44">
        <f t="shared" si="12"/>
        <v>2</v>
      </c>
      <c r="H70" s="44">
        <f t="shared" si="13"/>
        <v>3</v>
      </c>
      <c r="I70" s="44">
        <f t="shared" si="34"/>
        <v>1</v>
      </c>
      <c r="J70" s="55"/>
      <c r="K70" s="59">
        <v>45</v>
      </c>
      <c r="L70" s="57">
        <f t="shared" si="14"/>
        <v>120</v>
      </c>
      <c r="M70" s="60">
        <f t="shared" si="15"/>
      </c>
      <c r="N70" s="121"/>
      <c r="O70" s="126">
        <f t="shared" si="16"/>
        <v>45</v>
      </c>
      <c r="P70" s="126">
        <f t="shared" si="17"/>
        <v>30</v>
      </c>
      <c r="Q70" s="126">
        <f t="shared" si="18"/>
        <v>56</v>
      </c>
      <c r="R70" s="126">
        <f t="shared" si="19"/>
        <v>11</v>
      </c>
      <c r="S70" s="58">
        <f t="shared" si="20"/>
      </c>
      <c r="T70" s="58">
        <f t="shared" si="21"/>
      </c>
      <c r="U70" s="58">
        <f t="shared" si="22"/>
      </c>
      <c r="V70" s="58">
        <f t="shared" si="23"/>
      </c>
      <c r="W70" s="58">
        <f t="shared" si="24"/>
      </c>
      <c r="X70" s="58">
        <f t="shared" si="25"/>
      </c>
      <c r="Y70" s="141">
        <f t="shared" si="35"/>
      </c>
      <c r="Z70" s="144">
        <f t="shared" si="26"/>
      </c>
      <c r="AA70" s="14"/>
      <c r="AB70" s="69">
        <f t="shared" si="2"/>
        <v>3</v>
      </c>
      <c r="AC70" s="50"/>
      <c r="AD70" s="50"/>
      <c r="AE70" s="50"/>
      <c r="AF70" s="50"/>
      <c r="AG70" s="14"/>
      <c r="AH70" s="70">
        <f t="shared" si="27"/>
        <v>6</v>
      </c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X70" s="74">
        <f t="shared" si="3"/>
        <v>13</v>
      </c>
      <c r="AY70" s="75">
        <f t="shared" si="4"/>
        <v>17</v>
      </c>
      <c r="AZ70" s="76">
        <f t="shared" si="28"/>
      </c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7"/>
      <c r="CG70" s="86">
        <f t="shared" si="36"/>
      </c>
      <c r="CH70" s="87">
        <f t="shared" si="37"/>
      </c>
      <c r="CI70" s="87">
        <f t="shared" si="5"/>
      </c>
      <c r="CJ70" s="87">
        <f t="shared" si="29"/>
      </c>
      <c r="CK70" s="88">
        <f t="shared" si="30"/>
        <v>1</v>
      </c>
      <c r="CL70" s="88">
        <f t="shared" si="31"/>
        <v>1</v>
      </c>
      <c r="CM70" s="88">
        <f t="shared" si="32"/>
      </c>
      <c r="CN70" s="88">
        <f t="shared" si="6"/>
      </c>
      <c r="CO70" s="88">
        <f t="shared" si="7"/>
        <v>1</v>
      </c>
      <c r="CP70" s="89">
        <f t="shared" si="33"/>
      </c>
      <c r="CQ70" s="89">
        <f t="shared" si="8"/>
      </c>
      <c r="CR70" s="89">
        <f t="shared" si="9"/>
      </c>
      <c r="CS70" s="90">
        <f t="shared" si="10"/>
      </c>
      <c r="CU70" s="59">
        <v>45</v>
      </c>
    </row>
    <row r="71" spans="1:99" ht="16.5" thickBot="1" thickTop="1">
      <c r="A71" s="2"/>
      <c r="B71" s="2"/>
      <c r="C71" s="2"/>
      <c r="D71" s="2"/>
      <c r="E71" s="2"/>
      <c r="F71" s="44">
        <f t="shared" si="11"/>
        <v>0</v>
      </c>
      <c r="G71" s="44">
        <f t="shared" si="12"/>
        <v>2</v>
      </c>
      <c r="H71" s="44">
        <f t="shared" si="13"/>
        <v>3</v>
      </c>
      <c r="I71" s="44">
        <f t="shared" si="34"/>
        <v>2</v>
      </c>
      <c r="J71" s="55"/>
      <c r="K71" s="59">
        <v>46</v>
      </c>
      <c r="L71" s="57">
        <f t="shared" si="14"/>
        <v>184</v>
      </c>
      <c r="M71" s="60">
        <f t="shared" si="15"/>
      </c>
      <c r="N71" s="121"/>
      <c r="O71" s="126">
        <f t="shared" si="16"/>
        <v>46</v>
      </c>
      <c r="P71" s="126">
        <f t="shared" si="17"/>
        <v>46</v>
      </c>
      <c r="Q71" s="126">
        <f t="shared" si="18"/>
        <v>56</v>
      </c>
      <c r="R71" s="126">
        <f t="shared" si="19"/>
        <v>11</v>
      </c>
      <c r="S71" s="58">
        <f t="shared" si="20"/>
        <v>1</v>
      </c>
      <c r="T71" s="58">
        <f t="shared" si="21"/>
      </c>
      <c r="U71" s="58">
        <f t="shared" si="22"/>
      </c>
      <c r="V71" s="58">
        <f t="shared" si="23"/>
      </c>
      <c r="W71" s="58">
        <f t="shared" si="24"/>
      </c>
      <c r="X71" s="58">
        <f t="shared" si="25"/>
      </c>
      <c r="Y71" s="141">
        <f t="shared" si="35"/>
      </c>
      <c r="Z71" s="144">
        <f t="shared" si="26"/>
      </c>
      <c r="AA71" s="14"/>
      <c r="AB71" s="69">
        <f t="shared" si="2"/>
        <v>3</v>
      </c>
      <c r="AC71" s="50"/>
      <c r="AD71" s="50"/>
      <c r="AE71" s="50"/>
      <c r="AF71" s="50"/>
      <c r="AG71" s="14"/>
      <c r="AH71" s="70">
        <f t="shared" si="27"/>
        <v>7</v>
      </c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X71" s="74">
        <f t="shared" si="3"/>
        <v>14</v>
      </c>
      <c r="AY71" s="75">
        <f t="shared" si="4"/>
        <v>21</v>
      </c>
      <c r="AZ71" s="76">
        <f t="shared" si="28"/>
      </c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7"/>
      <c r="CG71" s="86">
        <f t="shared" si="36"/>
      </c>
      <c r="CH71" s="87">
        <f t="shared" si="37"/>
      </c>
      <c r="CI71" s="87">
        <f t="shared" si="5"/>
      </c>
      <c r="CJ71" s="87">
        <f t="shared" si="29"/>
      </c>
      <c r="CK71" s="88">
        <f t="shared" si="30"/>
        <v>1</v>
      </c>
      <c r="CL71" s="88">
        <f>IF(AND(CK71=1,OR($F71=0,$I71=0)),1,"")</f>
        <v>1</v>
      </c>
      <c r="CM71" s="88">
        <f t="shared" si="32"/>
      </c>
      <c r="CN71" s="88">
        <f t="shared" si="6"/>
        <v>1</v>
      </c>
      <c r="CO71" s="88">
        <f t="shared" si="7"/>
      </c>
      <c r="CP71" s="89">
        <f t="shared" si="33"/>
      </c>
      <c r="CQ71" s="89">
        <f t="shared" si="8"/>
      </c>
      <c r="CR71" s="89">
        <f t="shared" si="9"/>
      </c>
      <c r="CS71" s="90">
        <f t="shared" si="10"/>
      </c>
      <c r="CU71" s="59">
        <v>46</v>
      </c>
    </row>
    <row r="72" spans="1:99" ht="16.5" thickBot="1" thickTop="1">
      <c r="A72" s="2"/>
      <c r="B72" s="2"/>
      <c r="C72" s="2"/>
      <c r="D72" s="2"/>
      <c r="E72" s="2"/>
      <c r="F72" s="44">
        <f t="shared" si="11"/>
        <v>0</v>
      </c>
      <c r="G72" s="44">
        <f t="shared" si="12"/>
        <v>2</v>
      </c>
      <c r="H72" s="44">
        <f t="shared" si="13"/>
        <v>3</v>
      </c>
      <c r="I72" s="44">
        <f t="shared" si="34"/>
        <v>3</v>
      </c>
      <c r="J72" s="55"/>
      <c r="K72" s="59">
        <v>47</v>
      </c>
      <c r="L72" s="57">
        <f t="shared" si="14"/>
        <v>248</v>
      </c>
      <c r="M72" s="60">
        <f t="shared" si="15"/>
      </c>
      <c r="N72" s="121"/>
      <c r="O72" s="126">
        <f t="shared" si="16"/>
        <v>47</v>
      </c>
      <c r="P72" s="126">
        <f t="shared" si="17"/>
        <v>62</v>
      </c>
      <c r="Q72" s="126">
        <f t="shared" si="18"/>
        <v>56</v>
      </c>
      <c r="R72" s="126">
        <f t="shared" si="19"/>
        <v>11</v>
      </c>
      <c r="S72" s="58">
        <f t="shared" si="20"/>
      </c>
      <c r="T72" s="58">
        <f t="shared" si="21"/>
      </c>
      <c r="U72" s="58">
        <f t="shared" si="22"/>
      </c>
      <c r="V72" s="58">
        <f t="shared" si="23"/>
      </c>
      <c r="W72" s="58">
        <f t="shared" si="24"/>
      </c>
      <c r="X72" s="58">
        <f t="shared" si="25"/>
      </c>
      <c r="Y72" s="141">
        <f t="shared" si="35"/>
      </c>
      <c r="Z72" s="144">
        <f t="shared" si="26"/>
      </c>
      <c r="AA72" s="14"/>
      <c r="AB72" s="69">
        <f t="shared" si="2"/>
        <v>2</v>
      </c>
      <c r="AC72" s="50"/>
      <c r="AD72" s="50"/>
      <c r="AE72" s="50"/>
      <c r="AF72" s="50"/>
      <c r="AG72" s="14"/>
      <c r="AH72" s="70">
        <f t="shared" si="27"/>
        <v>8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X72" s="74">
        <f t="shared" si="3"/>
        <v>15</v>
      </c>
      <c r="AY72" s="75">
        <f t="shared" si="4"/>
        <v>25</v>
      </c>
      <c r="AZ72" s="76">
        <f t="shared" si="28"/>
      </c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7"/>
      <c r="CG72" s="86">
        <f t="shared" si="36"/>
      </c>
      <c r="CH72" s="87">
        <f t="shared" si="37"/>
      </c>
      <c r="CI72" s="87">
        <f t="shared" si="5"/>
      </c>
      <c r="CJ72" s="87">
        <f t="shared" si="29"/>
      </c>
      <c r="CK72" s="88">
        <f t="shared" si="30"/>
        <v>1</v>
      </c>
      <c r="CL72" s="88">
        <f t="shared" si="31"/>
        <v>1</v>
      </c>
      <c r="CM72" s="88">
        <f t="shared" si="32"/>
      </c>
      <c r="CN72" s="88">
        <f t="shared" si="6"/>
        <v>1</v>
      </c>
      <c r="CO72" s="88">
        <f t="shared" si="7"/>
      </c>
      <c r="CP72" s="89">
        <f t="shared" si="33"/>
      </c>
      <c r="CQ72" s="89">
        <f t="shared" si="8"/>
      </c>
      <c r="CR72" s="89">
        <f t="shared" si="9"/>
      </c>
      <c r="CS72" s="90">
        <f t="shared" si="10"/>
      </c>
      <c r="CU72" s="59">
        <v>47</v>
      </c>
    </row>
    <row r="73" spans="1:99" ht="16.5" thickBot="1" thickTop="1">
      <c r="A73" s="2"/>
      <c r="B73" s="2"/>
      <c r="C73" s="2"/>
      <c r="D73" s="2"/>
      <c r="E73" s="2"/>
      <c r="F73" s="44">
        <f t="shared" si="11"/>
        <v>0</v>
      </c>
      <c r="G73" s="44">
        <f t="shared" si="12"/>
        <v>3</v>
      </c>
      <c r="H73" s="44">
        <f t="shared" si="13"/>
        <v>0</v>
      </c>
      <c r="I73" s="44">
        <f t="shared" si="34"/>
        <v>0</v>
      </c>
      <c r="J73" s="55"/>
      <c r="K73" s="59">
        <v>48</v>
      </c>
      <c r="L73" s="57">
        <f t="shared" si="14"/>
        <v>12</v>
      </c>
      <c r="M73" s="60">
        <f t="shared" si="15"/>
      </c>
      <c r="N73" s="121"/>
      <c r="O73" s="126">
        <f t="shared" si="16"/>
        <v>48</v>
      </c>
      <c r="P73" s="126">
        <f t="shared" si="17"/>
        <v>3</v>
      </c>
      <c r="Q73" s="126">
        <f t="shared" si="18"/>
        <v>12</v>
      </c>
      <c r="R73" s="126">
        <f t="shared" si="19"/>
        <v>12</v>
      </c>
      <c r="S73" s="58">
        <f t="shared" si="20"/>
      </c>
      <c r="T73" s="58">
        <f t="shared" si="21"/>
      </c>
      <c r="U73" s="58">
        <f t="shared" si="22"/>
      </c>
      <c r="V73" s="58">
        <f t="shared" si="23"/>
      </c>
      <c r="W73" s="58">
        <f t="shared" si="24"/>
      </c>
      <c r="X73" s="58">
        <f t="shared" si="25"/>
        <v>1</v>
      </c>
      <c r="Y73" s="141">
        <f t="shared" si="35"/>
      </c>
      <c r="Z73" s="144">
        <f t="shared" si="26"/>
      </c>
      <c r="AA73" s="14"/>
      <c r="AB73" s="69">
        <f t="shared" si="2"/>
        <v>2</v>
      </c>
      <c r="AC73" s="50"/>
      <c r="AD73" s="50"/>
      <c r="AE73" s="50"/>
      <c r="AF73" s="50"/>
      <c r="AG73" s="14"/>
      <c r="AH73" s="70">
        <f t="shared" si="27"/>
        <v>3</v>
      </c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X73" s="74">
        <f t="shared" si="3"/>
        <v>9</v>
      </c>
      <c r="AY73" s="75">
        <f t="shared" si="4"/>
        <v>6</v>
      </c>
      <c r="AZ73" s="76">
        <f t="shared" si="28"/>
      </c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7"/>
      <c r="CG73" s="86">
        <f t="shared" si="36"/>
        <v>1</v>
      </c>
      <c r="CH73" s="87">
        <f t="shared" si="37"/>
      </c>
      <c r="CI73" s="87">
        <f t="shared" si="5"/>
      </c>
      <c r="CJ73" s="87">
        <f t="shared" si="29"/>
      </c>
      <c r="CK73" s="88">
        <f t="shared" si="30"/>
      </c>
      <c r="CL73" s="88">
        <f t="shared" si="31"/>
      </c>
      <c r="CM73" s="88">
        <f t="shared" si="32"/>
      </c>
      <c r="CN73" s="88">
        <f t="shared" si="6"/>
      </c>
      <c r="CO73" s="88">
        <f t="shared" si="7"/>
      </c>
      <c r="CP73" s="89">
        <f t="shared" si="33"/>
      </c>
      <c r="CQ73" s="89">
        <f t="shared" si="8"/>
      </c>
      <c r="CR73" s="89">
        <f t="shared" si="9"/>
      </c>
      <c r="CS73" s="90">
        <f t="shared" si="10"/>
      </c>
      <c r="CU73" s="59">
        <v>48</v>
      </c>
    </row>
    <row r="74" spans="1:99" ht="16.5" thickBot="1" thickTop="1">
      <c r="A74" s="2"/>
      <c r="B74" s="2"/>
      <c r="C74" s="2"/>
      <c r="D74" s="2"/>
      <c r="E74" s="2"/>
      <c r="F74" s="44">
        <f t="shared" si="11"/>
        <v>0</v>
      </c>
      <c r="G74" s="44">
        <f t="shared" si="12"/>
        <v>3</v>
      </c>
      <c r="H74" s="44">
        <f t="shared" si="13"/>
        <v>0</v>
      </c>
      <c r="I74" s="44">
        <f t="shared" si="34"/>
        <v>1</v>
      </c>
      <c r="J74" s="55"/>
      <c r="K74" s="59">
        <v>49</v>
      </c>
      <c r="L74" s="57">
        <f t="shared" si="14"/>
        <v>76</v>
      </c>
      <c r="M74" s="60">
        <f t="shared" si="15"/>
      </c>
      <c r="N74" s="121"/>
      <c r="O74" s="126">
        <f t="shared" si="16"/>
        <v>49</v>
      </c>
      <c r="P74" s="126">
        <f t="shared" si="17"/>
        <v>19</v>
      </c>
      <c r="Q74" s="126">
        <f t="shared" si="18"/>
        <v>12</v>
      </c>
      <c r="R74" s="126">
        <f t="shared" si="19"/>
        <v>12</v>
      </c>
      <c r="S74" s="58">
        <f t="shared" si="20"/>
      </c>
      <c r="T74" s="58">
        <f t="shared" si="21"/>
      </c>
      <c r="U74" s="58">
        <f t="shared" si="22"/>
      </c>
      <c r="V74" s="58">
        <f t="shared" si="23"/>
      </c>
      <c r="W74" s="58">
        <f t="shared" si="24"/>
      </c>
      <c r="X74" s="58">
        <f t="shared" si="25"/>
        <v>1</v>
      </c>
      <c r="Y74" s="141">
        <f t="shared" si="35"/>
      </c>
      <c r="Z74" s="144">
        <f t="shared" si="26"/>
      </c>
      <c r="AA74" s="14"/>
      <c r="AB74" s="69">
        <f t="shared" si="2"/>
        <v>3</v>
      </c>
      <c r="AC74" s="50"/>
      <c r="AD74" s="50"/>
      <c r="AE74" s="50"/>
      <c r="AF74" s="50"/>
      <c r="AG74" s="14"/>
      <c r="AH74" s="70">
        <f t="shared" si="27"/>
        <v>4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X74" s="74">
        <f t="shared" si="3"/>
        <v>10</v>
      </c>
      <c r="AY74" s="75">
        <f t="shared" si="4"/>
        <v>10</v>
      </c>
      <c r="AZ74" s="76">
        <f t="shared" si="28"/>
        <v>1</v>
      </c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7"/>
      <c r="CG74" s="86">
        <f t="shared" si="36"/>
      </c>
      <c r="CH74" s="87">
        <f t="shared" si="37"/>
        <v>1</v>
      </c>
      <c r="CI74" s="87">
        <f t="shared" si="5"/>
      </c>
      <c r="CJ74" s="87">
        <f t="shared" si="29"/>
      </c>
      <c r="CK74" s="88">
        <f t="shared" si="30"/>
      </c>
      <c r="CL74" s="88">
        <f t="shared" si="31"/>
      </c>
      <c r="CM74" s="88">
        <f t="shared" si="32"/>
      </c>
      <c r="CN74" s="88">
        <f t="shared" si="6"/>
      </c>
      <c r="CO74" s="88">
        <f t="shared" si="7"/>
      </c>
      <c r="CP74" s="89">
        <f t="shared" si="33"/>
      </c>
      <c r="CQ74" s="89">
        <f t="shared" si="8"/>
      </c>
      <c r="CR74" s="89">
        <f t="shared" si="9"/>
      </c>
      <c r="CS74" s="90">
        <f t="shared" si="10"/>
      </c>
      <c r="CU74" s="59">
        <v>49</v>
      </c>
    </row>
    <row r="75" spans="1:99" ht="16.5" thickBot="1" thickTop="1">
      <c r="A75" s="2"/>
      <c r="B75" s="2"/>
      <c r="C75" s="2"/>
      <c r="D75" s="2"/>
      <c r="E75" s="2"/>
      <c r="F75" s="44">
        <f t="shared" si="11"/>
        <v>0</v>
      </c>
      <c r="G75" s="44">
        <f t="shared" si="12"/>
        <v>3</v>
      </c>
      <c r="H75" s="44">
        <f t="shared" si="13"/>
        <v>0</v>
      </c>
      <c r="I75" s="44">
        <f t="shared" si="34"/>
        <v>2</v>
      </c>
      <c r="J75" s="55"/>
      <c r="K75" s="59">
        <v>50</v>
      </c>
      <c r="L75" s="57">
        <f t="shared" si="14"/>
        <v>140</v>
      </c>
      <c r="M75" s="60">
        <f t="shared" si="15"/>
      </c>
      <c r="N75" s="121"/>
      <c r="O75" s="126">
        <f t="shared" si="16"/>
        <v>50</v>
      </c>
      <c r="P75" s="126">
        <f t="shared" si="17"/>
        <v>35</v>
      </c>
      <c r="Q75" s="126">
        <f t="shared" si="18"/>
        <v>12</v>
      </c>
      <c r="R75" s="126">
        <f t="shared" si="19"/>
        <v>12</v>
      </c>
      <c r="S75" s="58">
        <f t="shared" si="20"/>
      </c>
      <c r="T75" s="58">
        <f t="shared" si="21"/>
      </c>
      <c r="U75" s="58">
        <f t="shared" si="22"/>
      </c>
      <c r="V75" s="58">
        <f t="shared" si="23"/>
      </c>
      <c r="W75" s="58">
        <f t="shared" si="24"/>
      </c>
      <c r="X75" s="58">
        <f t="shared" si="25"/>
        <v>1</v>
      </c>
      <c r="Y75" s="141">
        <f t="shared" si="35"/>
      </c>
      <c r="Z75" s="144">
        <f t="shared" si="26"/>
      </c>
      <c r="AA75" s="14"/>
      <c r="AB75" s="69">
        <f t="shared" si="2"/>
        <v>3</v>
      </c>
      <c r="AC75" s="50"/>
      <c r="AD75" s="50"/>
      <c r="AE75" s="50"/>
      <c r="AF75" s="50"/>
      <c r="AG75" s="14"/>
      <c r="AH75" s="70">
        <f t="shared" si="27"/>
        <v>5</v>
      </c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X75" s="74">
        <f t="shared" si="3"/>
        <v>11</v>
      </c>
      <c r="AY75" s="75">
        <f t="shared" si="4"/>
        <v>14</v>
      </c>
      <c r="AZ75" s="76">
        <f t="shared" si="28"/>
      </c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7"/>
      <c r="CG75" s="86">
        <f t="shared" si="36"/>
      </c>
      <c r="CH75" s="87">
        <f t="shared" si="37"/>
        <v>1</v>
      </c>
      <c r="CI75" s="87">
        <f t="shared" si="5"/>
      </c>
      <c r="CJ75" s="87">
        <f t="shared" si="29"/>
      </c>
      <c r="CK75" s="88">
        <f t="shared" si="30"/>
      </c>
      <c r="CL75" s="88">
        <f t="shared" si="31"/>
      </c>
      <c r="CM75" s="88">
        <f>IF(AND(CL75=1,MOD(SUM($F75:$I75),3)=0,NOT(PRODUCT($G75:$I75)=6),NOT(PRODUCT($F75:$H75)=6)),1,"")</f>
      </c>
      <c r="CN75" s="88">
        <f t="shared" si="6"/>
      </c>
      <c r="CO75" s="88">
        <f t="shared" si="7"/>
      </c>
      <c r="CP75" s="89">
        <f t="shared" si="33"/>
      </c>
      <c r="CQ75" s="89">
        <f t="shared" si="8"/>
      </c>
      <c r="CR75" s="89">
        <f t="shared" si="9"/>
      </c>
      <c r="CS75" s="90">
        <f t="shared" si="10"/>
      </c>
      <c r="CU75" s="59">
        <v>50</v>
      </c>
    </row>
    <row r="76" spans="1:99" ht="16.5" thickBot="1" thickTop="1">
      <c r="A76" s="2"/>
      <c r="B76" s="2"/>
      <c r="C76" s="2"/>
      <c r="D76" s="2"/>
      <c r="E76" s="2"/>
      <c r="F76" s="44">
        <f t="shared" si="11"/>
        <v>0</v>
      </c>
      <c r="G76" s="44">
        <f t="shared" si="12"/>
        <v>3</v>
      </c>
      <c r="H76" s="44">
        <f t="shared" si="13"/>
        <v>0</v>
      </c>
      <c r="I76" s="44">
        <f t="shared" si="34"/>
        <v>3</v>
      </c>
      <c r="J76" s="55"/>
      <c r="K76" s="59">
        <v>51</v>
      </c>
      <c r="L76" s="57">
        <f t="shared" si="14"/>
        <v>204</v>
      </c>
      <c r="M76" s="60">
        <f t="shared" si="15"/>
      </c>
      <c r="N76" s="121"/>
      <c r="O76" s="126">
        <f t="shared" si="16"/>
        <v>51</v>
      </c>
      <c r="P76" s="126">
        <f t="shared" si="17"/>
        <v>51</v>
      </c>
      <c r="Q76" s="126">
        <f t="shared" si="18"/>
        <v>12</v>
      </c>
      <c r="R76" s="126">
        <f t="shared" si="19"/>
        <v>12</v>
      </c>
      <c r="S76" s="58">
        <f t="shared" si="20"/>
        <v>1</v>
      </c>
      <c r="T76" s="58">
        <f t="shared" si="21"/>
      </c>
      <c r="U76" s="58">
        <f t="shared" si="22"/>
      </c>
      <c r="V76" s="58">
        <f t="shared" si="23"/>
      </c>
      <c r="W76" s="58">
        <f t="shared" si="24"/>
      </c>
      <c r="X76" s="58">
        <f t="shared" si="25"/>
        <v>1</v>
      </c>
      <c r="Y76" s="141">
        <f t="shared" si="35"/>
      </c>
      <c r="Z76" s="144">
        <f t="shared" si="26"/>
      </c>
      <c r="AA76" s="14"/>
      <c r="AB76" s="69">
        <f t="shared" si="2"/>
        <v>3</v>
      </c>
      <c r="AC76" s="50"/>
      <c r="AD76" s="50"/>
      <c r="AE76" s="50"/>
      <c r="AF76" s="50"/>
      <c r="AG76" s="14"/>
      <c r="AH76" s="70">
        <f t="shared" si="27"/>
        <v>6</v>
      </c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X76" s="74">
        <f t="shared" si="3"/>
        <v>12</v>
      </c>
      <c r="AY76" s="75">
        <f t="shared" si="4"/>
        <v>18</v>
      </c>
      <c r="AZ76" s="76">
        <f t="shared" si="28"/>
      </c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7"/>
      <c r="CG76" s="86">
        <f t="shared" si="36"/>
      </c>
      <c r="CH76" s="87">
        <f t="shared" si="37"/>
        <v>1</v>
      </c>
      <c r="CI76" s="87">
        <f t="shared" si="5"/>
      </c>
      <c r="CJ76" s="87">
        <f t="shared" si="29"/>
      </c>
      <c r="CK76" s="88">
        <f t="shared" si="30"/>
      </c>
      <c r="CL76" s="88">
        <f t="shared" si="31"/>
      </c>
      <c r="CM76" s="88">
        <f t="shared" si="32"/>
      </c>
      <c r="CN76" s="88">
        <f t="shared" si="6"/>
      </c>
      <c r="CO76" s="88">
        <f t="shared" si="7"/>
      </c>
      <c r="CP76" s="89">
        <f t="shared" si="33"/>
      </c>
      <c r="CQ76" s="89">
        <f t="shared" si="8"/>
      </c>
      <c r="CR76" s="89">
        <f t="shared" si="9"/>
      </c>
      <c r="CS76" s="90">
        <f t="shared" si="10"/>
      </c>
      <c r="CU76" s="59">
        <v>51</v>
      </c>
    </row>
    <row r="77" spans="1:99" ht="16.5" thickBot="1" thickTop="1">
      <c r="A77" s="2"/>
      <c r="B77" s="2"/>
      <c r="C77" s="2"/>
      <c r="D77" s="2"/>
      <c r="E77" s="2"/>
      <c r="F77" s="44">
        <f t="shared" si="11"/>
        <v>0</v>
      </c>
      <c r="G77" s="44">
        <f t="shared" si="12"/>
        <v>3</v>
      </c>
      <c r="H77" s="44">
        <f t="shared" si="13"/>
        <v>1</v>
      </c>
      <c r="I77" s="44">
        <f t="shared" si="34"/>
        <v>0</v>
      </c>
      <c r="J77" s="55"/>
      <c r="K77" s="59">
        <v>52</v>
      </c>
      <c r="L77" s="57">
        <f t="shared" si="14"/>
        <v>28</v>
      </c>
      <c r="M77" s="60">
        <f t="shared" si="15"/>
      </c>
      <c r="N77" s="121"/>
      <c r="O77" s="126">
        <f t="shared" si="16"/>
        <v>52</v>
      </c>
      <c r="P77" s="126">
        <f t="shared" si="17"/>
        <v>7</v>
      </c>
      <c r="Q77" s="126">
        <f t="shared" si="18"/>
        <v>28</v>
      </c>
      <c r="R77" s="126">
        <f t="shared" si="19"/>
        <v>13</v>
      </c>
      <c r="S77" s="58">
        <f t="shared" si="20"/>
      </c>
      <c r="T77" s="58">
        <f t="shared" si="21"/>
      </c>
      <c r="U77" s="58">
        <f t="shared" si="22"/>
      </c>
      <c r="V77" s="58">
        <f t="shared" si="23"/>
      </c>
      <c r="W77" s="58">
        <f t="shared" si="24"/>
      </c>
      <c r="X77" s="58">
        <f t="shared" si="25"/>
      </c>
      <c r="Y77" s="141">
        <f t="shared" si="35"/>
      </c>
      <c r="Z77" s="144">
        <f t="shared" si="26"/>
      </c>
      <c r="AA77" s="14"/>
      <c r="AB77" s="69">
        <f t="shared" si="2"/>
        <v>3</v>
      </c>
      <c r="AC77" s="50"/>
      <c r="AD77" s="50"/>
      <c r="AE77" s="50"/>
      <c r="AF77" s="50"/>
      <c r="AG77" s="14"/>
      <c r="AH77" s="70">
        <f t="shared" si="27"/>
        <v>4</v>
      </c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X77" s="74">
        <f t="shared" si="3"/>
        <v>11</v>
      </c>
      <c r="AY77" s="75">
        <f t="shared" si="4"/>
        <v>9</v>
      </c>
      <c r="AZ77" s="76">
        <f t="shared" si="28"/>
      </c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7"/>
      <c r="CG77" s="86">
        <f t="shared" si="36"/>
      </c>
      <c r="CH77" s="87">
        <f t="shared" si="37"/>
        <v>1</v>
      </c>
      <c r="CI77" s="87">
        <f t="shared" si="5"/>
        <v>1</v>
      </c>
      <c r="CJ77" s="87">
        <f t="shared" si="29"/>
      </c>
      <c r="CK77" s="88">
        <f t="shared" si="30"/>
      </c>
      <c r="CL77" s="88">
        <f t="shared" si="31"/>
      </c>
      <c r="CM77" s="88">
        <f t="shared" si="32"/>
      </c>
      <c r="CN77" s="88">
        <f t="shared" si="6"/>
      </c>
      <c r="CO77" s="88">
        <f t="shared" si="7"/>
      </c>
      <c r="CP77" s="89">
        <f t="shared" si="33"/>
      </c>
      <c r="CQ77" s="89">
        <f t="shared" si="8"/>
      </c>
      <c r="CR77" s="89">
        <f t="shared" si="9"/>
      </c>
      <c r="CS77" s="90">
        <f t="shared" si="10"/>
      </c>
      <c r="CU77" s="59">
        <v>52</v>
      </c>
    </row>
    <row r="78" spans="1:99" ht="16.5" thickBot="1" thickTop="1">
      <c r="A78" s="2"/>
      <c r="B78" s="2"/>
      <c r="C78" s="2"/>
      <c r="D78" s="2"/>
      <c r="E78" s="2"/>
      <c r="F78" s="44">
        <f t="shared" si="11"/>
        <v>0</v>
      </c>
      <c r="G78" s="44">
        <f t="shared" si="12"/>
        <v>3</v>
      </c>
      <c r="H78" s="44">
        <f t="shared" si="13"/>
        <v>1</v>
      </c>
      <c r="I78" s="44">
        <f t="shared" si="34"/>
        <v>1</v>
      </c>
      <c r="J78" s="55"/>
      <c r="K78" s="59">
        <v>53</v>
      </c>
      <c r="L78" s="57">
        <f t="shared" si="14"/>
        <v>92</v>
      </c>
      <c r="M78" s="60">
        <f t="shared" si="15"/>
      </c>
      <c r="N78" s="121"/>
      <c r="O78" s="126">
        <f t="shared" si="16"/>
        <v>53</v>
      </c>
      <c r="P78" s="126">
        <f t="shared" si="17"/>
        <v>23</v>
      </c>
      <c r="Q78" s="126">
        <f t="shared" si="18"/>
        <v>28</v>
      </c>
      <c r="R78" s="126">
        <f t="shared" si="19"/>
        <v>13</v>
      </c>
      <c r="S78" s="58">
        <f t="shared" si="20"/>
      </c>
      <c r="T78" s="58">
        <f t="shared" si="21"/>
      </c>
      <c r="U78" s="58">
        <f t="shared" si="22"/>
      </c>
      <c r="V78" s="58">
        <f t="shared" si="23"/>
      </c>
      <c r="W78" s="58">
        <f t="shared" si="24"/>
      </c>
      <c r="X78" s="58">
        <f t="shared" si="25"/>
      </c>
      <c r="Y78" s="141">
        <f t="shared" si="35"/>
      </c>
      <c r="Z78" s="144">
        <f t="shared" si="26"/>
      </c>
      <c r="AA78" s="14"/>
      <c r="AB78" s="69">
        <f t="shared" si="2"/>
        <v>2</v>
      </c>
      <c r="AC78" s="50"/>
      <c r="AD78" s="50"/>
      <c r="AE78" s="50"/>
      <c r="AF78" s="50"/>
      <c r="AG78" s="14"/>
      <c r="AH78" s="70">
        <f t="shared" si="27"/>
        <v>5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X78" s="74">
        <f t="shared" si="3"/>
        <v>12</v>
      </c>
      <c r="AY78" s="75">
        <f t="shared" si="4"/>
        <v>13</v>
      </c>
      <c r="AZ78" s="76">
        <f t="shared" si="28"/>
      </c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7"/>
      <c r="CG78" s="86">
        <f t="shared" si="36"/>
      </c>
      <c r="CH78" s="87">
        <f t="shared" si="37"/>
      </c>
      <c r="CI78" s="87">
        <f t="shared" si="5"/>
      </c>
      <c r="CJ78" s="87">
        <f t="shared" si="29"/>
      </c>
      <c r="CK78" s="88">
        <f t="shared" si="30"/>
        <v>1</v>
      </c>
      <c r="CL78" s="88">
        <f t="shared" si="31"/>
        <v>1</v>
      </c>
      <c r="CM78" s="88">
        <f t="shared" si="32"/>
      </c>
      <c r="CN78" s="88">
        <f t="shared" si="6"/>
        <v>1</v>
      </c>
      <c r="CO78" s="88">
        <f t="shared" si="7"/>
      </c>
      <c r="CP78" s="89">
        <f t="shared" si="33"/>
      </c>
      <c r="CQ78" s="89">
        <f t="shared" si="8"/>
      </c>
      <c r="CR78" s="89">
        <f t="shared" si="9"/>
      </c>
      <c r="CS78" s="90">
        <f t="shared" si="10"/>
      </c>
      <c r="CU78" s="59">
        <v>53</v>
      </c>
    </row>
    <row r="79" spans="1:99" ht="16.5" thickBot="1" thickTop="1">
      <c r="A79" s="2"/>
      <c r="B79" s="2"/>
      <c r="C79" s="2"/>
      <c r="D79" s="2"/>
      <c r="E79" s="2"/>
      <c r="F79" s="44">
        <f t="shared" si="11"/>
        <v>0</v>
      </c>
      <c r="G79" s="44">
        <f t="shared" si="12"/>
        <v>3</v>
      </c>
      <c r="H79" s="44">
        <f t="shared" si="13"/>
        <v>1</v>
      </c>
      <c r="I79" s="44">
        <f t="shared" si="34"/>
        <v>2</v>
      </c>
      <c r="J79" s="55"/>
      <c r="K79" s="59">
        <v>54</v>
      </c>
      <c r="L79" s="57">
        <f t="shared" si="14"/>
        <v>156</v>
      </c>
      <c r="M79" s="60">
        <f t="shared" si="15"/>
      </c>
      <c r="N79" s="121"/>
      <c r="O79" s="126">
        <f t="shared" si="16"/>
        <v>54</v>
      </c>
      <c r="P79" s="126">
        <f t="shared" si="17"/>
        <v>39</v>
      </c>
      <c r="Q79" s="126">
        <f t="shared" si="18"/>
        <v>28</v>
      </c>
      <c r="R79" s="126">
        <f t="shared" si="19"/>
        <v>13</v>
      </c>
      <c r="S79" s="58">
        <f t="shared" si="20"/>
      </c>
      <c r="T79" s="58">
        <f t="shared" si="21"/>
      </c>
      <c r="U79" s="58">
        <f t="shared" si="22"/>
      </c>
      <c r="V79" s="58">
        <f t="shared" si="23"/>
      </c>
      <c r="W79" s="58">
        <f t="shared" si="24"/>
      </c>
      <c r="X79" s="58">
        <f t="shared" si="25"/>
      </c>
      <c r="Y79" s="141">
        <f t="shared" si="35"/>
      </c>
      <c r="Z79" s="144">
        <f t="shared" si="26"/>
      </c>
      <c r="AA79" s="14"/>
      <c r="AB79" s="69">
        <f t="shared" si="2"/>
        <v>3</v>
      </c>
      <c r="AC79" s="50"/>
      <c r="AD79" s="50"/>
      <c r="AE79" s="50"/>
      <c r="AF79" s="50"/>
      <c r="AG79" s="14"/>
      <c r="AH79" s="70">
        <f t="shared" si="27"/>
        <v>6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X79" s="74">
        <f t="shared" si="3"/>
        <v>13</v>
      </c>
      <c r="AY79" s="75">
        <f t="shared" si="4"/>
        <v>17</v>
      </c>
      <c r="AZ79" s="76">
        <f t="shared" si="28"/>
      </c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7"/>
      <c r="CG79" s="86">
        <f t="shared" si="36"/>
      </c>
      <c r="CH79" s="87">
        <f t="shared" si="37"/>
      </c>
      <c r="CI79" s="87">
        <f t="shared" si="5"/>
      </c>
      <c r="CJ79" s="87">
        <f t="shared" si="29"/>
      </c>
      <c r="CK79" s="88">
        <f t="shared" si="30"/>
        <v>1</v>
      </c>
      <c r="CL79" s="88">
        <f t="shared" si="31"/>
        <v>1</v>
      </c>
      <c r="CM79" s="88">
        <f t="shared" si="32"/>
      </c>
      <c r="CN79" s="88">
        <f t="shared" si="6"/>
      </c>
      <c r="CO79" s="88">
        <f t="shared" si="7"/>
        <v>1</v>
      </c>
      <c r="CP79" s="89">
        <f t="shared" si="33"/>
      </c>
      <c r="CQ79" s="89">
        <f t="shared" si="8"/>
      </c>
      <c r="CR79" s="89">
        <f t="shared" si="9"/>
      </c>
      <c r="CS79" s="90">
        <f t="shared" si="10"/>
      </c>
      <c r="CU79" s="59">
        <v>54</v>
      </c>
    </row>
    <row r="80" spans="1:99" ht="16.5" thickBot="1" thickTop="1">
      <c r="A80" s="2"/>
      <c r="B80" s="2"/>
      <c r="C80" s="2"/>
      <c r="D80" s="2"/>
      <c r="E80" s="2"/>
      <c r="F80" s="44">
        <f t="shared" si="11"/>
        <v>0</v>
      </c>
      <c r="G80" s="44">
        <f t="shared" si="12"/>
        <v>3</v>
      </c>
      <c r="H80" s="44">
        <f t="shared" si="13"/>
        <v>1</v>
      </c>
      <c r="I80" s="44">
        <f t="shared" si="34"/>
        <v>3</v>
      </c>
      <c r="J80" s="55"/>
      <c r="K80" s="59">
        <v>55</v>
      </c>
      <c r="L80" s="57">
        <f t="shared" si="14"/>
        <v>220</v>
      </c>
      <c r="M80" s="60">
        <f t="shared" si="15"/>
      </c>
      <c r="N80" s="121"/>
      <c r="O80" s="126">
        <f t="shared" si="16"/>
        <v>55</v>
      </c>
      <c r="P80" s="126">
        <f t="shared" si="17"/>
        <v>55</v>
      </c>
      <c r="Q80" s="126">
        <f t="shared" si="18"/>
        <v>28</v>
      </c>
      <c r="R80" s="126">
        <f t="shared" si="19"/>
        <v>13</v>
      </c>
      <c r="S80" s="58">
        <f t="shared" si="20"/>
        <v>1</v>
      </c>
      <c r="T80" s="58">
        <f t="shared" si="21"/>
      </c>
      <c r="U80" s="58">
        <f t="shared" si="22"/>
      </c>
      <c r="V80" s="58">
        <f t="shared" si="23"/>
      </c>
      <c r="W80" s="58">
        <f t="shared" si="24"/>
      </c>
      <c r="X80" s="58">
        <f t="shared" si="25"/>
      </c>
      <c r="Y80" s="141">
        <f t="shared" si="35"/>
      </c>
      <c r="Z80" s="144">
        <f t="shared" si="26"/>
      </c>
      <c r="AA80" s="14"/>
      <c r="AB80" s="69">
        <f t="shared" si="2"/>
        <v>3</v>
      </c>
      <c r="AC80" s="50"/>
      <c r="AD80" s="50"/>
      <c r="AE80" s="50"/>
      <c r="AF80" s="50"/>
      <c r="AG80" s="14"/>
      <c r="AH80" s="70">
        <f t="shared" si="27"/>
        <v>7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X80" s="74">
        <f t="shared" si="3"/>
        <v>14</v>
      </c>
      <c r="AY80" s="75">
        <f t="shared" si="4"/>
        <v>21</v>
      </c>
      <c r="AZ80" s="76">
        <f t="shared" si="28"/>
      </c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7"/>
      <c r="CG80" s="86">
        <f t="shared" si="36"/>
      </c>
      <c r="CH80" s="87">
        <f t="shared" si="37"/>
      </c>
      <c r="CI80" s="87">
        <f t="shared" si="5"/>
      </c>
      <c r="CJ80" s="87">
        <f t="shared" si="29"/>
      </c>
      <c r="CK80" s="88">
        <f t="shared" si="30"/>
        <v>1</v>
      </c>
      <c r="CL80" s="88">
        <f t="shared" si="31"/>
        <v>1</v>
      </c>
      <c r="CM80" s="88">
        <f t="shared" si="32"/>
      </c>
      <c r="CN80" s="88">
        <f t="shared" si="6"/>
        <v>1</v>
      </c>
      <c r="CO80" s="88">
        <f t="shared" si="7"/>
      </c>
      <c r="CP80" s="89">
        <f t="shared" si="33"/>
      </c>
      <c r="CQ80" s="89">
        <f t="shared" si="8"/>
      </c>
      <c r="CR80" s="89">
        <f t="shared" si="9"/>
      </c>
      <c r="CS80" s="90">
        <f t="shared" si="10"/>
      </c>
      <c r="CU80" s="59">
        <v>55</v>
      </c>
    </row>
    <row r="81" spans="1:99" ht="16.5" thickBot="1" thickTop="1">
      <c r="A81" s="2"/>
      <c r="B81" s="2"/>
      <c r="C81" s="2"/>
      <c r="D81" s="2"/>
      <c r="E81" s="2"/>
      <c r="F81" s="44">
        <f t="shared" si="11"/>
        <v>0</v>
      </c>
      <c r="G81" s="44">
        <f t="shared" si="12"/>
        <v>3</v>
      </c>
      <c r="H81" s="44">
        <f t="shared" si="13"/>
        <v>2</v>
      </c>
      <c r="I81" s="44">
        <f t="shared" si="34"/>
        <v>0</v>
      </c>
      <c r="J81" s="55"/>
      <c r="K81" s="59">
        <v>56</v>
      </c>
      <c r="L81" s="57">
        <f t="shared" si="14"/>
        <v>44</v>
      </c>
      <c r="M81" s="60">
        <f t="shared" si="15"/>
      </c>
      <c r="N81" s="121"/>
      <c r="O81" s="126">
        <f t="shared" si="16"/>
        <v>56</v>
      </c>
      <c r="P81" s="126">
        <f t="shared" si="17"/>
        <v>11</v>
      </c>
      <c r="Q81" s="126">
        <f t="shared" si="18"/>
        <v>44</v>
      </c>
      <c r="R81" s="126">
        <f t="shared" si="19"/>
        <v>14</v>
      </c>
      <c r="S81" s="58">
        <f t="shared" si="20"/>
      </c>
      <c r="T81" s="58">
        <f t="shared" si="21"/>
      </c>
      <c r="U81" s="58">
        <f t="shared" si="22"/>
      </c>
      <c r="V81" s="58">
        <f t="shared" si="23"/>
      </c>
      <c r="W81" s="58">
        <f t="shared" si="24"/>
      </c>
      <c r="X81" s="58">
        <f t="shared" si="25"/>
      </c>
      <c r="Y81" s="141">
        <f t="shared" si="35"/>
      </c>
      <c r="Z81" s="144">
        <f t="shared" si="26"/>
      </c>
      <c r="AA81" s="14"/>
      <c r="AB81" s="69">
        <f t="shared" si="2"/>
        <v>3</v>
      </c>
      <c r="AC81" s="50"/>
      <c r="AD81" s="50"/>
      <c r="AE81" s="50"/>
      <c r="AF81" s="50"/>
      <c r="AG81" s="14"/>
      <c r="AH81" s="70">
        <f t="shared" si="27"/>
        <v>5</v>
      </c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X81" s="74">
        <f t="shared" si="3"/>
        <v>13</v>
      </c>
      <c r="AY81" s="75">
        <f t="shared" si="4"/>
        <v>12</v>
      </c>
      <c r="AZ81" s="76">
        <f t="shared" si="28"/>
      </c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7"/>
      <c r="CG81" s="86">
        <f t="shared" si="36"/>
      </c>
      <c r="CH81" s="87">
        <f t="shared" si="37"/>
        <v>1</v>
      </c>
      <c r="CI81" s="87">
        <f t="shared" si="5"/>
        <v>1</v>
      </c>
      <c r="CJ81" s="87">
        <f t="shared" si="29"/>
      </c>
      <c r="CK81" s="88">
        <f t="shared" si="30"/>
      </c>
      <c r="CL81" s="88">
        <f t="shared" si="31"/>
      </c>
      <c r="CM81" s="88">
        <f t="shared" si="32"/>
      </c>
      <c r="CN81" s="88">
        <f t="shared" si="6"/>
      </c>
      <c r="CO81" s="88">
        <f t="shared" si="7"/>
      </c>
      <c r="CP81" s="89">
        <f t="shared" si="33"/>
      </c>
      <c r="CQ81" s="89">
        <f t="shared" si="8"/>
      </c>
      <c r="CR81" s="89">
        <f t="shared" si="9"/>
      </c>
      <c r="CS81" s="90">
        <f t="shared" si="10"/>
      </c>
      <c r="CU81" s="59">
        <v>56</v>
      </c>
    </row>
    <row r="82" spans="1:99" ht="16.5" thickBot="1" thickTop="1">
      <c r="A82" s="2"/>
      <c r="B82" s="2"/>
      <c r="C82" s="2"/>
      <c r="D82" s="2"/>
      <c r="E82" s="2"/>
      <c r="F82" s="44">
        <f t="shared" si="11"/>
        <v>0</v>
      </c>
      <c r="G82" s="44">
        <f t="shared" si="12"/>
        <v>3</v>
      </c>
      <c r="H82" s="44">
        <f t="shared" si="13"/>
        <v>2</v>
      </c>
      <c r="I82" s="44">
        <f t="shared" si="34"/>
        <v>1</v>
      </c>
      <c r="J82" s="55"/>
      <c r="K82" s="59">
        <v>57</v>
      </c>
      <c r="L82" s="57">
        <f t="shared" si="14"/>
        <v>108</v>
      </c>
      <c r="M82" s="60">
        <f t="shared" si="15"/>
      </c>
      <c r="N82" s="121"/>
      <c r="O82" s="126">
        <f t="shared" si="16"/>
        <v>57</v>
      </c>
      <c r="P82" s="126">
        <f t="shared" si="17"/>
        <v>27</v>
      </c>
      <c r="Q82" s="126">
        <f t="shared" si="18"/>
        <v>44</v>
      </c>
      <c r="R82" s="126">
        <f t="shared" si="19"/>
        <v>14</v>
      </c>
      <c r="S82" s="58">
        <f t="shared" si="20"/>
      </c>
      <c r="T82" s="58">
        <f t="shared" si="21"/>
      </c>
      <c r="U82" s="58">
        <f t="shared" si="22"/>
      </c>
      <c r="V82" s="58">
        <f t="shared" si="23"/>
      </c>
      <c r="W82" s="58">
        <f t="shared" si="24"/>
      </c>
      <c r="X82" s="58">
        <f t="shared" si="25"/>
      </c>
      <c r="Y82" s="141">
        <f t="shared" si="35"/>
      </c>
      <c r="Z82" s="144">
        <f t="shared" si="26"/>
      </c>
      <c r="AA82" s="14"/>
      <c r="AB82" s="69">
        <f t="shared" si="2"/>
        <v>3</v>
      </c>
      <c r="AC82" s="50"/>
      <c r="AD82" s="50"/>
      <c r="AE82" s="50"/>
      <c r="AF82" s="50"/>
      <c r="AG82" s="14"/>
      <c r="AH82" s="70">
        <f t="shared" si="27"/>
        <v>6</v>
      </c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X82" s="74">
        <f t="shared" si="3"/>
        <v>14</v>
      </c>
      <c r="AY82" s="75">
        <f t="shared" si="4"/>
        <v>16</v>
      </c>
      <c r="AZ82" s="76">
        <f t="shared" si="28"/>
      </c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7"/>
      <c r="CG82" s="86">
        <f t="shared" si="36"/>
      </c>
      <c r="CH82" s="87">
        <f t="shared" si="37"/>
      </c>
      <c r="CI82" s="87">
        <f t="shared" si="5"/>
      </c>
      <c r="CJ82" s="87">
        <f t="shared" si="29"/>
      </c>
      <c r="CK82" s="88">
        <f t="shared" si="30"/>
        <v>1</v>
      </c>
      <c r="CL82" s="88">
        <f t="shared" si="31"/>
        <v>1</v>
      </c>
      <c r="CM82" s="88">
        <f t="shared" si="32"/>
      </c>
      <c r="CN82" s="88">
        <f t="shared" si="6"/>
      </c>
      <c r="CO82" s="88">
        <f t="shared" si="7"/>
        <v>1</v>
      </c>
      <c r="CP82" s="89">
        <f t="shared" si="33"/>
      </c>
      <c r="CQ82" s="89">
        <f t="shared" si="8"/>
      </c>
      <c r="CR82" s="89">
        <f t="shared" si="9"/>
      </c>
      <c r="CS82" s="90">
        <f t="shared" si="10"/>
      </c>
      <c r="CU82" s="59">
        <v>57</v>
      </c>
    </row>
    <row r="83" spans="1:99" ht="16.5" thickBot="1" thickTop="1">
      <c r="A83" s="2"/>
      <c r="B83" s="2"/>
      <c r="C83" s="2"/>
      <c r="D83" s="2"/>
      <c r="E83" s="2"/>
      <c r="F83" s="44">
        <f t="shared" si="11"/>
        <v>0</v>
      </c>
      <c r="G83" s="44">
        <f t="shared" si="12"/>
        <v>3</v>
      </c>
      <c r="H83" s="44">
        <f t="shared" si="13"/>
        <v>2</v>
      </c>
      <c r="I83" s="44">
        <f t="shared" si="34"/>
        <v>2</v>
      </c>
      <c r="J83" s="55"/>
      <c r="K83" s="59">
        <v>58</v>
      </c>
      <c r="L83" s="57">
        <f t="shared" si="14"/>
        <v>172</v>
      </c>
      <c r="M83" s="60">
        <f t="shared" si="15"/>
      </c>
      <c r="N83" s="121"/>
      <c r="O83" s="126">
        <f t="shared" si="16"/>
        <v>58</v>
      </c>
      <c r="P83" s="126">
        <f t="shared" si="17"/>
        <v>43</v>
      </c>
      <c r="Q83" s="126">
        <f t="shared" si="18"/>
        <v>44</v>
      </c>
      <c r="R83" s="126">
        <f t="shared" si="19"/>
        <v>14</v>
      </c>
      <c r="S83" s="58">
        <f t="shared" si="20"/>
      </c>
      <c r="T83" s="58">
        <f t="shared" si="21"/>
      </c>
      <c r="U83" s="58">
        <f t="shared" si="22"/>
      </c>
      <c r="V83" s="58">
        <f t="shared" si="23"/>
      </c>
      <c r="W83" s="58">
        <f t="shared" si="24"/>
      </c>
      <c r="X83" s="58">
        <f t="shared" si="25"/>
      </c>
      <c r="Y83" s="141">
        <f t="shared" si="35"/>
      </c>
      <c r="Z83" s="144">
        <f t="shared" si="26"/>
      </c>
      <c r="AA83" s="14"/>
      <c r="AB83" s="69">
        <f t="shared" si="2"/>
        <v>2</v>
      </c>
      <c r="AC83" s="50"/>
      <c r="AD83" s="50"/>
      <c r="AE83" s="50"/>
      <c r="AF83" s="50"/>
      <c r="AG83" s="14"/>
      <c r="AH83" s="70">
        <f t="shared" si="27"/>
        <v>7</v>
      </c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X83" s="74">
        <f t="shared" si="3"/>
        <v>15</v>
      </c>
      <c r="AY83" s="75">
        <f t="shared" si="4"/>
        <v>20</v>
      </c>
      <c r="AZ83" s="76">
        <f t="shared" si="28"/>
      </c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7"/>
      <c r="CG83" s="86">
        <f t="shared" si="36"/>
      </c>
      <c r="CH83" s="87">
        <f t="shared" si="37"/>
      </c>
      <c r="CI83" s="87">
        <f t="shared" si="5"/>
      </c>
      <c r="CJ83" s="87">
        <f t="shared" si="29"/>
      </c>
      <c r="CK83" s="88">
        <f t="shared" si="30"/>
        <v>1</v>
      </c>
      <c r="CL83" s="88">
        <f t="shared" si="31"/>
        <v>1</v>
      </c>
      <c r="CM83" s="88">
        <f t="shared" si="32"/>
      </c>
      <c r="CN83" s="88">
        <f t="shared" si="6"/>
        <v>1</v>
      </c>
      <c r="CO83" s="88">
        <f t="shared" si="7"/>
      </c>
      <c r="CP83" s="89">
        <f t="shared" si="33"/>
      </c>
      <c r="CQ83" s="89">
        <f t="shared" si="8"/>
      </c>
      <c r="CR83" s="89">
        <f t="shared" si="9"/>
      </c>
      <c r="CS83" s="90">
        <f t="shared" si="10"/>
      </c>
      <c r="CU83" s="59">
        <v>58</v>
      </c>
    </row>
    <row r="84" spans="1:99" ht="16.5" thickBot="1" thickTop="1">
      <c r="A84" s="2"/>
      <c r="B84" s="2"/>
      <c r="C84" s="2"/>
      <c r="D84" s="2"/>
      <c r="E84" s="2"/>
      <c r="F84" s="44">
        <f t="shared" si="11"/>
        <v>0</v>
      </c>
      <c r="G84" s="44">
        <f t="shared" si="12"/>
        <v>3</v>
      </c>
      <c r="H84" s="44">
        <f t="shared" si="13"/>
        <v>2</v>
      </c>
      <c r="I84" s="44">
        <f t="shared" si="34"/>
        <v>3</v>
      </c>
      <c r="J84" s="55"/>
      <c r="K84" s="59">
        <v>59</v>
      </c>
      <c r="L84" s="57">
        <f t="shared" si="14"/>
        <v>236</v>
      </c>
      <c r="M84" s="60">
        <f t="shared" si="15"/>
      </c>
      <c r="N84" s="121"/>
      <c r="O84" s="126">
        <f t="shared" si="16"/>
        <v>59</v>
      </c>
      <c r="P84" s="126">
        <f t="shared" si="17"/>
        <v>59</v>
      </c>
      <c r="Q84" s="126">
        <f t="shared" si="18"/>
        <v>44</v>
      </c>
      <c r="R84" s="126">
        <f t="shared" si="19"/>
        <v>14</v>
      </c>
      <c r="S84" s="58">
        <f t="shared" si="20"/>
        <v>1</v>
      </c>
      <c r="T84" s="58">
        <f t="shared" si="21"/>
      </c>
      <c r="U84" s="58">
        <f t="shared" si="22"/>
      </c>
      <c r="V84" s="58">
        <f t="shared" si="23"/>
      </c>
      <c r="W84" s="58">
        <f t="shared" si="24"/>
      </c>
      <c r="X84" s="58">
        <f t="shared" si="25"/>
      </c>
      <c r="Y84" s="141">
        <f t="shared" si="35"/>
      </c>
      <c r="Z84" s="144">
        <f t="shared" si="26"/>
      </c>
      <c r="AA84" s="14"/>
      <c r="AB84" s="69">
        <f t="shared" si="2"/>
        <v>3</v>
      </c>
      <c r="AC84" s="50"/>
      <c r="AD84" s="50"/>
      <c r="AE84" s="50"/>
      <c r="AF84" s="50"/>
      <c r="AG84" s="14"/>
      <c r="AH84" s="70">
        <f t="shared" si="27"/>
        <v>8</v>
      </c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X84" s="74">
        <f t="shared" si="3"/>
        <v>16</v>
      </c>
      <c r="AY84" s="75">
        <f t="shared" si="4"/>
        <v>24</v>
      </c>
      <c r="AZ84" s="76">
        <f t="shared" si="28"/>
      </c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7"/>
      <c r="CG84" s="86">
        <f t="shared" si="36"/>
      </c>
      <c r="CH84" s="87">
        <f t="shared" si="37"/>
      </c>
      <c r="CI84" s="87">
        <f t="shared" si="5"/>
      </c>
      <c r="CJ84" s="87">
        <f t="shared" si="29"/>
      </c>
      <c r="CK84" s="88">
        <f t="shared" si="30"/>
        <v>1</v>
      </c>
      <c r="CL84" s="88">
        <f t="shared" si="31"/>
        <v>1</v>
      </c>
      <c r="CM84" s="88">
        <f t="shared" si="32"/>
      </c>
      <c r="CN84" s="88">
        <f t="shared" si="6"/>
        <v>1</v>
      </c>
      <c r="CO84" s="88">
        <f t="shared" si="7"/>
      </c>
      <c r="CP84" s="89">
        <f t="shared" si="33"/>
      </c>
      <c r="CQ84" s="89">
        <f t="shared" si="8"/>
      </c>
      <c r="CR84" s="89">
        <f t="shared" si="9"/>
      </c>
      <c r="CS84" s="90">
        <f t="shared" si="10"/>
      </c>
      <c r="CU84" s="59">
        <v>59</v>
      </c>
    </row>
    <row r="85" spans="1:99" ht="16.5" thickBot="1" thickTop="1">
      <c r="A85" s="2"/>
      <c r="B85" s="2"/>
      <c r="C85" s="2"/>
      <c r="D85" s="2"/>
      <c r="E85" s="2"/>
      <c r="F85" s="44">
        <f t="shared" si="11"/>
        <v>0</v>
      </c>
      <c r="G85" s="44">
        <f t="shared" si="12"/>
        <v>3</v>
      </c>
      <c r="H85" s="44">
        <f t="shared" si="13"/>
        <v>3</v>
      </c>
      <c r="I85" s="44">
        <f t="shared" si="34"/>
        <v>0</v>
      </c>
      <c r="J85" s="55"/>
      <c r="K85" s="59">
        <v>60</v>
      </c>
      <c r="L85" s="57">
        <f t="shared" si="14"/>
        <v>60</v>
      </c>
      <c r="M85" s="60">
        <f t="shared" si="15"/>
        <v>1</v>
      </c>
      <c r="N85" s="121"/>
      <c r="O85" s="126">
        <f t="shared" si="16"/>
        <v>60</v>
      </c>
      <c r="P85" s="126">
        <f t="shared" si="17"/>
        <v>15</v>
      </c>
      <c r="Q85" s="126">
        <f t="shared" si="18"/>
        <v>60</v>
      </c>
      <c r="R85" s="126">
        <f t="shared" si="19"/>
        <v>15</v>
      </c>
      <c r="S85" s="58">
        <f t="shared" si="20"/>
      </c>
      <c r="T85" s="58">
        <f t="shared" si="21"/>
        <v>1</v>
      </c>
      <c r="U85" s="58">
        <f t="shared" si="22"/>
      </c>
      <c r="V85" s="58">
        <f t="shared" si="23"/>
      </c>
      <c r="W85" s="58">
        <f t="shared" si="24"/>
        <v>1</v>
      </c>
      <c r="X85" s="58">
        <f t="shared" si="25"/>
      </c>
      <c r="Y85" s="141">
        <f t="shared" si="35"/>
      </c>
      <c r="Z85" s="144">
        <f t="shared" si="26"/>
      </c>
      <c r="AA85" s="14"/>
      <c r="AB85" s="69">
        <f t="shared" si="2"/>
        <v>2</v>
      </c>
      <c r="AC85" s="50"/>
      <c r="AD85" s="50"/>
      <c r="AE85" s="50"/>
      <c r="AF85" s="50"/>
      <c r="AG85" s="14"/>
      <c r="AH85" s="70">
        <f t="shared" si="27"/>
        <v>6</v>
      </c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X85" s="74">
        <f t="shared" si="3"/>
        <v>15</v>
      </c>
      <c r="AY85" s="75">
        <f t="shared" si="4"/>
        <v>15</v>
      </c>
      <c r="AZ85" s="76">
        <f t="shared" si="28"/>
        <v>1</v>
      </c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7"/>
      <c r="CG85" s="86">
        <f t="shared" si="36"/>
      </c>
      <c r="CH85" s="87">
        <f t="shared" si="37"/>
        <v>1</v>
      </c>
      <c r="CI85" s="87">
        <f t="shared" si="5"/>
        <v>1</v>
      </c>
      <c r="CJ85" s="87">
        <f t="shared" si="29"/>
        <v>1</v>
      </c>
      <c r="CK85" s="88">
        <f t="shared" si="30"/>
      </c>
      <c r="CL85" s="88">
        <f t="shared" si="31"/>
      </c>
      <c r="CM85" s="88">
        <f t="shared" si="32"/>
      </c>
      <c r="CN85" s="88">
        <f t="shared" si="6"/>
      </c>
      <c r="CO85" s="88">
        <f t="shared" si="7"/>
      </c>
      <c r="CP85" s="89">
        <f t="shared" si="33"/>
      </c>
      <c r="CQ85" s="89">
        <f t="shared" si="8"/>
      </c>
      <c r="CR85" s="89">
        <f t="shared" si="9"/>
      </c>
      <c r="CS85" s="90">
        <f t="shared" si="10"/>
      </c>
      <c r="CU85" s="59">
        <v>60</v>
      </c>
    </row>
    <row r="86" spans="1:99" ht="16.5" thickBot="1" thickTop="1">
      <c r="A86" s="2"/>
      <c r="B86" s="2"/>
      <c r="C86" s="2"/>
      <c r="D86" s="2"/>
      <c r="E86" s="2"/>
      <c r="F86" s="44">
        <f t="shared" si="11"/>
        <v>0</v>
      </c>
      <c r="G86" s="44">
        <f t="shared" si="12"/>
        <v>3</v>
      </c>
      <c r="H86" s="44">
        <f t="shared" si="13"/>
        <v>3</v>
      </c>
      <c r="I86" s="44">
        <f t="shared" si="34"/>
        <v>1</v>
      </c>
      <c r="J86" s="55"/>
      <c r="K86" s="59">
        <v>61</v>
      </c>
      <c r="L86" s="57">
        <f t="shared" si="14"/>
        <v>124</v>
      </c>
      <c r="M86" s="60">
        <f t="shared" si="15"/>
      </c>
      <c r="N86" s="121"/>
      <c r="O86" s="126">
        <f t="shared" si="16"/>
        <v>61</v>
      </c>
      <c r="P86" s="126">
        <f t="shared" si="17"/>
        <v>31</v>
      </c>
      <c r="Q86" s="126">
        <f t="shared" si="18"/>
        <v>60</v>
      </c>
      <c r="R86" s="126">
        <f t="shared" si="19"/>
        <v>15</v>
      </c>
      <c r="S86" s="58">
        <f t="shared" si="20"/>
      </c>
      <c r="T86" s="58">
        <f t="shared" si="21"/>
      </c>
      <c r="U86" s="58">
        <f t="shared" si="22"/>
      </c>
      <c r="V86" s="58">
        <f t="shared" si="23"/>
      </c>
      <c r="W86" s="58">
        <f t="shared" si="24"/>
      </c>
      <c r="X86" s="58">
        <f t="shared" si="25"/>
      </c>
      <c r="Y86" s="141">
        <f t="shared" si="35"/>
      </c>
      <c r="Z86" s="144">
        <f t="shared" si="26"/>
      </c>
      <c r="AA86" s="14"/>
      <c r="AB86" s="69">
        <f t="shared" si="2"/>
        <v>2</v>
      </c>
      <c r="AC86" s="50"/>
      <c r="AD86" s="50"/>
      <c r="AE86" s="50"/>
      <c r="AF86" s="50"/>
      <c r="AG86" s="14"/>
      <c r="AH86" s="70">
        <f t="shared" si="27"/>
        <v>7</v>
      </c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X86" s="74">
        <f t="shared" si="3"/>
        <v>16</v>
      </c>
      <c r="AY86" s="75">
        <f t="shared" si="4"/>
        <v>19</v>
      </c>
      <c r="AZ86" s="76">
        <f t="shared" si="28"/>
      </c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7"/>
      <c r="CG86" s="86">
        <f t="shared" si="36"/>
      </c>
      <c r="CH86" s="87">
        <f t="shared" si="37"/>
      </c>
      <c r="CI86" s="87">
        <f t="shared" si="5"/>
      </c>
      <c r="CJ86" s="87">
        <f t="shared" si="29"/>
      </c>
      <c r="CK86" s="88">
        <f t="shared" si="30"/>
        <v>1</v>
      </c>
      <c r="CL86" s="88">
        <f t="shared" si="31"/>
        <v>1</v>
      </c>
      <c r="CM86" s="88">
        <f t="shared" si="32"/>
      </c>
      <c r="CN86" s="88">
        <f t="shared" si="6"/>
        <v>1</v>
      </c>
      <c r="CO86" s="88">
        <f t="shared" si="7"/>
      </c>
      <c r="CP86" s="89">
        <f t="shared" si="33"/>
      </c>
      <c r="CQ86" s="89">
        <f t="shared" si="8"/>
      </c>
      <c r="CR86" s="89">
        <f t="shared" si="9"/>
      </c>
      <c r="CS86" s="90">
        <f t="shared" si="10"/>
      </c>
      <c r="CU86" s="59">
        <v>61</v>
      </c>
    </row>
    <row r="87" spans="1:99" ht="16.5" thickBot="1" thickTop="1">
      <c r="A87" s="2"/>
      <c r="B87" s="2"/>
      <c r="C87" s="2"/>
      <c r="D87" s="2"/>
      <c r="E87" s="2"/>
      <c r="F87" s="44">
        <f t="shared" si="11"/>
        <v>0</v>
      </c>
      <c r="G87" s="44">
        <f t="shared" si="12"/>
        <v>3</v>
      </c>
      <c r="H87" s="44">
        <f t="shared" si="13"/>
        <v>3</v>
      </c>
      <c r="I87" s="44">
        <f t="shared" si="34"/>
        <v>2</v>
      </c>
      <c r="J87" s="55"/>
      <c r="K87" s="59">
        <v>62</v>
      </c>
      <c r="L87" s="57">
        <f t="shared" si="14"/>
        <v>188</v>
      </c>
      <c r="M87" s="60">
        <f t="shared" si="15"/>
      </c>
      <c r="N87" s="121"/>
      <c r="O87" s="126">
        <f t="shared" si="16"/>
        <v>62</v>
      </c>
      <c r="P87" s="126">
        <f t="shared" si="17"/>
        <v>47</v>
      </c>
      <c r="Q87" s="126">
        <f t="shared" si="18"/>
        <v>60</v>
      </c>
      <c r="R87" s="126">
        <f t="shared" si="19"/>
        <v>15</v>
      </c>
      <c r="S87" s="58">
        <f t="shared" si="20"/>
      </c>
      <c r="T87" s="58">
        <f t="shared" si="21"/>
      </c>
      <c r="U87" s="58">
        <f t="shared" si="22"/>
      </c>
      <c r="V87" s="58">
        <f t="shared" si="23"/>
      </c>
      <c r="W87" s="58">
        <f t="shared" si="24"/>
      </c>
      <c r="X87" s="58">
        <f t="shared" si="25"/>
      </c>
      <c r="Y87" s="141">
        <f t="shared" si="35"/>
      </c>
      <c r="Z87" s="144">
        <f t="shared" si="26"/>
      </c>
      <c r="AA87" s="14"/>
      <c r="AB87" s="69">
        <f t="shared" si="2"/>
        <v>2</v>
      </c>
      <c r="AC87" s="50"/>
      <c r="AD87" s="50"/>
      <c r="AE87" s="50"/>
      <c r="AF87" s="50"/>
      <c r="AG87" s="14"/>
      <c r="AH87" s="70">
        <f t="shared" si="27"/>
        <v>8</v>
      </c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X87" s="74">
        <f t="shared" si="3"/>
        <v>17</v>
      </c>
      <c r="AY87" s="75">
        <f t="shared" si="4"/>
        <v>23</v>
      </c>
      <c r="AZ87" s="76">
        <f t="shared" si="28"/>
      </c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7"/>
      <c r="CG87" s="86">
        <f t="shared" si="36"/>
      </c>
      <c r="CH87" s="87">
        <f t="shared" si="37"/>
      </c>
      <c r="CI87" s="87">
        <f t="shared" si="5"/>
      </c>
      <c r="CJ87" s="87">
        <f t="shared" si="29"/>
      </c>
      <c r="CK87" s="88">
        <f t="shared" si="30"/>
        <v>1</v>
      </c>
      <c r="CL87" s="88">
        <f t="shared" si="31"/>
        <v>1</v>
      </c>
      <c r="CM87" s="88">
        <f t="shared" si="32"/>
      </c>
      <c r="CN87" s="88">
        <f t="shared" si="6"/>
        <v>1</v>
      </c>
      <c r="CO87" s="88">
        <f t="shared" si="7"/>
      </c>
      <c r="CP87" s="89">
        <f t="shared" si="33"/>
      </c>
      <c r="CQ87" s="89">
        <f t="shared" si="8"/>
      </c>
      <c r="CR87" s="89">
        <f t="shared" si="9"/>
      </c>
      <c r="CS87" s="90">
        <f t="shared" si="10"/>
      </c>
      <c r="CU87" s="59">
        <v>62</v>
      </c>
    </row>
    <row r="88" spans="1:99" ht="16.5" thickBot="1" thickTop="1">
      <c r="A88" s="2"/>
      <c r="B88" s="2"/>
      <c r="C88" s="2"/>
      <c r="D88" s="2"/>
      <c r="E88" s="2"/>
      <c r="F88" s="44">
        <f t="shared" si="11"/>
        <v>0</v>
      </c>
      <c r="G88" s="44">
        <f t="shared" si="12"/>
        <v>3</v>
      </c>
      <c r="H88" s="44">
        <f t="shared" si="13"/>
        <v>3</v>
      </c>
      <c r="I88" s="44">
        <f t="shared" si="34"/>
        <v>3</v>
      </c>
      <c r="J88" s="55"/>
      <c r="K88" s="59">
        <v>63</v>
      </c>
      <c r="L88" s="57">
        <f t="shared" si="14"/>
        <v>252</v>
      </c>
      <c r="M88" s="60">
        <f t="shared" si="15"/>
      </c>
      <c r="N88" s="121"/>
      <c r="O88" s="126">
        <f t="shared" si="16"/>
        <v>63</v>
      </c>
      <c r="P88" s="126">
        <f t="shared" si="17"/>
        <v>63</v>
      </c>
      <c r="Q88" s="126">
        <f t="shared" si="18"/>
        <v>60</v>
      </c>
      <c r="R88" s="126">
        <f t="shared" si="19"/>
        <v>15</v>
      </c>
      <c r="S88" s="58">
        <f t="shared" si="20"/>
        <v>1</v>
      </c>
      <c r="T88" s="58">
        <f t="shared" si="21"/>
      </c>
      <c r="U88" s="58">
        <f t="shared" si="22"/>
      </c>
      <c r="V88" s="58">
        <f t="shared" si="23"/>
      </c>
      <c r="W88" s="58">
        <f t="shared" si="24"/>
      </c>
      <c r="X88" s="58">
        <f t="shared" si="25"/>
      </c>
      <c r="Y88" s="141">
        <f t="shared" si="35"/>
      </c>
      <c r="Z88" s="144">
        <f t="shared" si="26"/>
      </c>
      <c r="AA88" s="14"/>
      <c r="AB88" s="69">
        <f t="shared" si="2"/>
        <v>1</v>
      </c>
      <c r="AC88" s="50"/>
      <c r="AD88" s="50"/>
      <c r="AE88" s="50"/>
      <c r="AF88" s="50"/>
      <c r="AG88" s="14"/>
      <c r="AH88" s="70">
        <f t="shared" si="27"/>
        <v>9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X88" s="74">
        <f t="shared" si="3"/>
        <v>18</v>
      </c>
      <c r="AY88" s="75">
        <f t="shared" si="4"/>
        <v>27</v>
      </c>
      <c r="AZ88" s="76">
        <f t="shared" si="28"/>
      </c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7"/>
      <c r="CG88" s="86">
        <f t="shared" si="36"/>
      </c>
      <c r="CH88" s="87">
        <f t="shared" si="37"/>
      </c>
      <c r="CI88" s="87">
        <f t="shared" si="5"/>
      </c>
      <c r="CJ88" s="87">
        <f t="shared" si="29"/>
      </c>
      <c r="CK88" s="88">
        <f t="shared" si="30"/>
        <v>1</v>
      </c>
      <c r="CL88" s="88">
        <f t="shared" si="31"/>
        <v>1</v>
      </c>
      <c r="CM88" s="88">
        <f t="shared" si="32"/>
        <v>1</v>
      </c>
      <c r="CN88" s="88">
        <f t="shared" si="6"/>
      </c>
      <c r="CO88" s="88">
        <f t="shared" si="7"/>
      </c>
      <c r="CP88" s="89">
        <f t="shared" si="33"/>
      </c>
      <c r="CQ88" s="89">
        <f t="shared" si="8"/>
      </c>
      <c r="CR88" s="89">
        <f t="shared" si="9"/>
      </c>
      <c r="CS88" s="90">
        <f t="shared" si="10"/>
      </c>
      <c r="CU88" s="59">
        <v>63</v>
      </c>
    </row>
    <row r="89" spans="1:99" ht="16.5" thickBot="1" thickTop="1">
      <c r="A89" s="2"/>
      <c r="B89" s="2"/>
      <c r="C89" s="2"/>
      <c r="D89" s="2"/>
      <c r="E89" s="2"/>
      <c r="F89" s="44">
        <f t="shared" si="11"/>
        <v>1</v>
      </c>
      <c r="G89" s="44">
        <f t="shared" si="12"/>
        <v>0</v>
      </c>
      <c r="H89" s="44">
        <f t="shared" si="13"/>
        <v>0</v>
      </c>
      <c r="I89" s="44">
        <f t="shared" si="34"/>
        <v>0</v>
      </c>
      <c r="J89" s="55"/>
      <c r="K89" s="59">
        <v>64</v>
      </c>
      <c r="L89" s="57">
        <f t="shared" si="14"/>
        <v>1</v>
      </c>
      <c r="M89" s="60">
        <f t="shared" si="15"/>
      </c>
      <c r="N89" s="121"/>
      <c r="O89" s="126">
        <f t="shared" si="16"/>
        <v>0</v>
      </c>
      <c r="P89" s="126">
        <f t="shared" si="17"/>
        <v>0</v>
      </c>
      <c r="Q89" s="126">
        <f t="shared" si="18"/>
        <v>1</v>
      </c>
      <c r="R89" s="126">
        <f t="shared" si="19"/>
        <v>16</v>
      </c>
      <c r="S89" s="58">
        <f t="shared" si="20"/>
        <v>1</v>
      </c>
      <c r="T89" s="58">
        <f t="shared" si="21"/>
      </c>
      <c r="U89" s="58">
        <f t="shared" si="22"/>
      </c>
      <c r="V89" s="58">
        <f t="shared" si="23"/>
      </c>
      <c r="W89" s="58">
        <f t="shared" si="24"/>
      </c>
      <c r="X89" s="58">
        <f t="shared" si="25"/>
      </c>
      <c r="Y89" s="141">
        <f t="shared" si="35"/>
      </c>
      <c r="Z89" s="144">
        <f t="shared" si="26"/>
      </c>
      <c r="AA89" s="14"/>
      <c r="AB89" s="69">
        <f aca="true" t="shared" si="38" ref="AB89:AB152">SUM(IF(I89&lt;&gt;H89,1,0)+IF(H89&lt;&gt;G89,1,0)++IF(G89&lt;&gt;F89,1,0))</f>
        <v>1</v>
      </c>
      <c r="AC89" s="50"/>
      <c r="AD89" s="50"/>
      <c r="AE89" s="50"/>
      <c r="AF89" s="50"/>
      <c r="AG89" s="14"/>
      <c r="AH89" s="70">
        <f t="shared" si="27"/>
        <v>1</v>
      </c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X89" s="74">
        <f aca="true" t="shared" si="39" ref="AX89:AX152">$I89*$I$14+$H89*$H$14+$G89*$G$14+$F89*$F$14</f>
        <v>4</v>
      </c>
      <c r="AY89" s="75">
        <f aca="true" t="shared" si="40" ref="AY89:AY152">$I89*$I$15+$H89*$H$15+$G89*$G$15+$F89*$F$15</f>
        <v>1</v>
      </c>
      <c r="AZ89" s="76">
        <f t="shared" si="28"/>
      </c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7"/>
      <c r="CG89" s="86">
        <f t="shared" si="36"/>
        <v>1</v>
      </c>
      <c r="CH89" s="87">
        <f t="shared" si="37"/>
      </c>
      <c r="CI89" s="87">
        <f aca="true" t="shared" si="41" ref="CI89:CI152">IF(AND(CH89=1,OR(AND(F89=0,G89=0),AND(F89=0,I89=0),AND(H89=0,I89=0))),1,"")</f>
      </c>
      <c r="CJ89" s="87">
        <f t="shared" si="29"/>
      </c>
      <c r="CK89" s="88">
        <f t="shared" si="30"/>
      </c>
      <c r="CL89" s="88">
        <f t="shared" si="31"/>
      </c>
      <c r="CM89" s="88">
        <f t="shared" si="32"/>
      </c>
      <c r="CN89" s="88">
        <f aca="true" t="shared" si="42" ref="CN89:CN152">IF(AND($CL89=1,OR(COUNTIF($F89:$I89,1)=2,COUNTIF($F89:$I89,2)=2,COUNTIF($F89:$I89,3)=2)),1,"")</f>
      </c>
      <c r="CO89" s="88">
        <f aca="true" t="shared" si="43" ref="CO89:CO152">IF(AND($CL89=1,AND(COUNTIF($F89:$I89,1)=1,COUNTIF($F89:$I89,2)=1,COUNTIF($F89:$I89,3)=1)),1,"")</f>
      </c>
      <c r="CP89" s="89">
        <f t="shared" si="33"/>
      </c>
      <c r="CQ89" s="89">
        <f aca="true" t="shared" si="44" ref="CQ89:CQ152">IF(AND($CP89=1,$F89=$G89,$G89=$H89,$H89=$I89),1,"")</f>
      </c>
      <c r="CR89" s="89">
        <f aca="true" t="shared" si="45" ref="CR89:CR152">IF(AND($CP89=1,AND($F89=$G89,$H89=$I89,G89&lt;&gt;H89)),1,"")</f>
      </c>
      <c r="CS89" s="90">
        <f aca="true" t="shared" si="46" ref="CS89:CS152">IF(AND($CP89=1,OR(AND($F89=$G89,$G89=$H89,$H89&lt;&gt;$I89),AND($F89&lt;&gt;$G89,$G89=$H89,$H89=$I89))),1,"")</f>
      </c>
      <c r="CU89" s="59">
        <v>64</v>
      </c>
    </row>
    <row r="90" spans="1:99" ht="16.5" thickBot="1" thickTop="1">
      <c r="A90" s="2"/>
      <c r="B90" s="2"/>
      <c r="C90" s="2"/>
      <c r="D90" s="2"/>
      <c r="E90" s="2"/>
      <c r="F90" s="44">
        <f aca="true" t="shared" si="47" ref="F90:F153">IF(G89+H89+I89=9,IF(F89=3,0,F89+1),F89)</f>
        <v>1</v>
      </c>
      <c r="G90" s="44">
        <f aca="true" t="shared" si="48" ref="G90:G153">IF(H89+I89=6,IF(G89=3,0,G89+1),G89)</f>
        <v>0</v>
      </c>
      <c r="H90" s="44">
        <f aca="true" t="shared" si="49" ref="H90:H153">IF(I89=3,IF(H89=3,0,H89+1),H89)</f>
        <v>0</v>
      </c>
      <c r="I90" s="44">
        <f t="shared" si="34"/>
        <v>1</v>
      </c>
      <c r="J90" s="55"/>
      <c r="K90" s="59">
        <v>65</v>
      </c>
      <c r="L90" s="57">
        <f aca="true" t="shared" si="50" ref="L90:L153">$I90*$I$17+$H90*$H$17+$G90*$G$17+$F90*$F$17</f>
        <v>65</v>
      </c>
      <c r="M90" s="60">
        <f aca="true" t="shared" si="51" ref="M90:M153">IF(K90=L90,1,"")</f>
        <v>1</v>
      </c>
      <c r="N90" s="121"/>
      <c r="O90" s="126">
        <f aca="true" t="shared" si="52" ref="O90:O153">$I90*$I$19+$H90*$H$19+$G90*$G$19</f>
        <v>1</v>
      </c>
      <c r="P90" s="126">
        <f aca="true" t="shared" si="53" ref="P90:P153">$I90*$I$20+$H90*$H$20+$G90*$G$20</f>
        <v>16</v>
      </c>
      <c r="Q90" s="126">
        <f aca="true" t="shared" si="54" ref="Q90:Q153">$H90*$H$22+$G90*$G$22+$F90*$F$22</f>
        <v>1</v>
      </c>
      <c r="R90" s="126">
        <f aca="true" t="shared" si="55" ref="R90:R153">$H90*$H$21+$G90*$G$21+$F90*$F$21</f>
        <v>16</v>
      </c>
      <c r="S90" s="58">
        <f aca="true" t="shared" si="56" ref="S90:S153">IF(O90=P90,1,"")</f>
      </c>
      <c r="T90" s="58">
        <f aca="true" t="shared" si="57" ref="T90:T153">IF($O90=Q90,1,"")</f>
        <v>1</v>
      </c>
      <c r="U90" s="58">
        <f aca="true" t="shared" si="58" ref="U90:U153">IF($O90=R90,1,"")</f>
      </c>
      <c r="V90" s="58">
        <f aca="true" t="shared" si="59" ref="V90:V153">IF($P90=Q90,1,"")</f>
      </c>
      <c r="W90" s="58">
        <f aca="true" t="shared" si="60" ref="W90:W153">IF($P90=R90,1,"")</f>
        <v>1</v>
      </c>
      <c r="X90" s="58">
        <f aca="true" t="shared" si="61" ref="X90:X153">IF($Q90=R90,1,"")</f>
      </c>
      <c r="Y90" s="141">
        <f t="shared" si="35"/>
      </c>
      <c r="Z90" s="144">
        <f aca="true" t="shared" si="62" ref="Z90:Z153">IF(AND($S90=1,T90=1,U90=1,V90=1),1,"")</f>
      </c>
      <c r="AA90" s="14"/>
      <c r="AB90" s="69">
        <f t="shared" si="38"/>
        <v>2</v>
      </c>
      <c r="AC90" s="50"/>
      <c r="AD90" s="50"/>
      <c r="AE90" s="50"/>
      <c r="AF90" s="50"/>
      <c r="AG90" s="14"/>
      <c r="AH90" s="70">
        <f aca="true" t="shared" si="63" ref="AH90:AH153">SUM($F90:$I90)</f>
        <v>2</v>
      </c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X90" s="74">
        <f t="shared" si="39"/>
        <v>5</v>
      </c>
      <c r="AY90" s="75">
        <f t="shared" si="40"/>
        <v>5</v>
      </c>
      <c r="AZ90" s="76">
        <f aca="true" t="shared" si="64" ref="AZ90:AZ153">IF(AX90=AY90,1,"")</f>
        <v>1</v>
      </c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7"/>
      <c r="CG90" s="86">
        <f t="shared" si="36"/>
      </c>
      <c r="CH90" s="87">
        <f t="shared" si="37"/>
        <v>1</v>
      </c>
      <c r="CI90" s="87">
        <f t="shared" si="41"/>
      </c>
      <c r="CJ90" s="87">
        <f aca="true" t="shared" si="65" ref="CJ90:CJ153">IF(AND(CI90=1,MOD(SUM($F90:$I90),2)=0,NOT(COUNTIF($F90:$I90,1)=1)),1,"")</f>
      </c>
      <c r="CK90" s="88">
        <f aca="true" t="shared" si="66" ref="CK90:CK153">IF(COUNTIF($F90:$I90,0)=1,1,"")</f>
      </c>
      <c r="CL90" s="88">
        <f aca="true" t="shared" si="67" ref="CL90:CL153">IF(AND(CK90=1,OR($F90=0,$I90=0)),1,"")</f>
      </c>
      <c r="CM90" s="88">
        <f aca="true" t="shared" si="68" ref="CM90:CM153">IF(AND(CL90=1,MOD(SUM($F90:$I90),3)=0,NOT(PRODUCT($G90:$I90)=6),NOT(PRODUCT($F90:$H90)=6)),1,"")</f>
      </c>
      <c r="CN90" s="88">
        <f t="shared" si="42"/>
      </c>
      <c r="CO90" s="88">
        <f t="shared" si="43"/>
      </c>
      <c r="CP90" s="89">
        <f aca="true" t="shared" si="69" ref="CP90:CP153">IF(COUNTIF($F90:$I90,0)=0,1,"")</f>
      </c>
      <c r="CQ90" s="89">
        <f t="shared" si="44"/>
      </c>
      <c r="CR90" s="89">
        <f t="shared" si="45"/>
      </c>
      <c r="CS90" s="90">
        <f t="shared" si="46"/>
      </c>
      <c r="CU90" s="59">
        <v>65</v>
      </c>
    </row>
    <row r="91" spans="1:99" ht="16.5" thickBot="1" thickTop="1">
      <c r="A91" s="2"/>
      <c r="B91" s="2"/>
      <c r="C91" s="2"/>
      <c r="D91" s="2"/>
      <c r="E91" s="2"/>
      <c r="F91" s="44">
        <f t="shared" si="47"/>
        <v>1</v>
      </c>
      <c r="G91" s="44">
        <f t="shared" si="48"/>
        <v>0</v>
      </c>
      <c r="H91" s="44">
        <f t="shared" si="49"/>
        <v>0</v>
      </c>
      <c r="I91" s="44">
        <f aca="true" t="shared" si="70" ref="I91:I154">IF(I90+1=4,0,I90+1)</f>
        <v>2</v>
      </c>
      <c r="J91" s="55"/>
      <c r="K91" s="59">
        <v>66</v>
      </c>
      <c r="L91" s="57">
        <f t="shared" si="50"/>
        <v>129</v>
      </c>
      <c r="M91" s="60">
        <f t="shared" si="51"/>
      </c>
      <c r="N91" s="121"/>
      <c r="O91" s="126">
        <f t="shared" si="52"/>
        <v>2</v>
      </c>
      <c r="P91" s="126">
        <f t="shared" si="53"/>
        <v>32</v>
      </c>
      <c r="Q91" s="126">
        <f t="shared" si="54"/>
        <v>1</v>
      </c>
      <c r="R91" s="126">
        <f t="shared" si="55"/>
        <v>16</v>
      </c>
      <c r="S91" s="58">
        <f t="shared" si="56"/>
      </c>
      <c r="T91" s="58">
        <f t="shared" si="57"/>
      </c>
      <c r="U91" s="58">
        <f t="shared" si="58"/>
      </c>
      <c r="V91" s="58">
        <f t="shared" si="59"/>
      </c>
      <c r="W91" s="58">
        <f t="shared" si="60"/>
      </c>
      <c r="X91" s="58">
        <f t="shared" si="61"/>
      </c>
      <c r="Y91" s="141">
        <f aca="true" t="shared" si="71" ref="Y91:Y154">IF(AND($S91=1,T91=1,U91=1),1,"")</f>
      </c>
      <c r="Z91" s="144">
        <f t="shared" si="62"/>
      </c>
      <c r="AA91" s="14"/>
      <c r="AB91" s="69">
        <f t="shared" si="38"/>
        <v>2</v>
      </c>
      <c r="AC91" s="50"/>
      <c r="AD91" s="50"/>
      <c r="AE91" s="50"/>
      <c r="AF91" s="50"/>
      <c r="AG91" s="14"/>
      <c r="AH91" s="70">
        <f t="shared" si="63"/>
        <v>3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X91" s="74">
        <f t="shared" si="39"/>
        <v>6</v>
      </c>
      <c r="AY91" s="75">
        <f t="shared" si="40"/>
        <v>9</v>
      </c>
      <c r="AZ91" s="76">
        <f t="shared" si="64"/>
      </c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7"/>
      <c r="CG91" s="86">
        <f aca="true" t="shared" si="72" ref="CG91:CG154">IF(COUNTIF($F91:$I91,0)=3,1,"")</f>
      </c>
      <c r="CH91" s="87">
        <f aca="true" t="shared" si="73" ref="CH91:CH154">IF(COUNTIF($F91:$I91,0)=2,1,"")</f>
        <v>1</v>
      </c>
      <c r="CI91" s="87">
        <f t="shared" si="41"/>
      </c>
      <c r="CJ91" s="87">
        <f t="shared" si="65"/>
      </c>
      <c r="CK91" s="88">
        <f t="shared" si="66"/>
      </c>
      <c r="CL91" s="88">
        <f t="shared" si="67"/>
      </c>
      <c r="CM91" s="88">
        <f t="shared" si="68"/>
      </c>
      <c r="CN91" s="88">
        <f t="shared" si="42"/>
      </c>
      <c r="CO91" s="88">
        <f t="shared" si="43"/>
      </c>
      <c r="CP91" s="89">
        <f t="shared" si="69"/>
      </c>
      <c r="CQ91" s="89">
        <f t="shared" si="44"/>
      </c>
      <c r="CR91" s="89">
        <f t="shared" si="45"/>
      </c>
      <c r="CS91" s="90">
        <f t="shared" si="46"/>
      </c>
      <c r="CU91" s="59">
        <v>66</v>
      </c>
    </row>
    <row r="92" spans="1:99" ht="16.5" thickBot="1" thickTop="1">
      <c r="A92" s="2"/>
      <c r="B92" s="2"/>
      <c r="C92" s="2"/>
      <c r="D92" s="2"/>
      <c r="E92" s="2"/>
      <c r="F92" s="44">
        <f t="shared" si="47"/>
        <v>1</v>
      </c>
      <c r="G92" s="44">
        <f t="shared" si="48"/>
        <v>0</v>
      </c>
      <c r="H92" s="44">
        <f t="shared" si="49"/>
        <v>0</v>
      </c>
      <c r="I92" s="44">
        <f t="shared" si="70"/>
        <v>3</v>
      </c>
      <c r="J92" s="55"/>
      <c r="K92" s="59">
        <v>67</v>
      </c>
      <c r="L92" s="57">
        <f t="shared" si="50"/>
        <v>193</v>
      </c>
      <c r="M92" s="60">
        <f t="shared" si="51"/>
      </c>
      <c r="N92" s="121"/>
      <c r="O92" s="126">
        <f t="shared" si="52"/>
        <v>3</v>
      </c>
      <c r="P92" s="126">
        <f t="shared" si="53"/>
        <v>48</v>
      </c>
      <c r="Q92" s="126">
        <f t="shared" si="54"/>
        <v>1</v>
      </c>
      <c r="R92" s="126">
        <f t="shared" si="55"/>
        <v>16</v>
      </c>
      <c r="S92" s="58">
        <f t="shared" si="56"/>
      </c>
      <c r="T92" s="58">
        <f t="shared" si="57"/>
      </c>
      <c r="U92" s="58">
        <f t="shared" si="58"/>
      </c>
      <c r="V92" s="58">
        <f t="shared" si="59"/>
      </c>
      <c r="W92" s="58">
        <f t="shared" si="60"/>
      </c>
      <c r="X92" s="58">
        <f t="shared" si="61"/>
      </c>
      <c r="Y92" s="141">
        <f t="shared" si="71"/>
      </c>
      <c r="Z92" s="144">
        <f t="shared" si="62"/>
      </c>
      <c r="AA92" s="14"/>
      <c r="AB92" s="69">
        <f t="shared" si="38"/>
        <v>2</v>
      </c>
      <c r="AC92" s="50"/>
      <c r="AD92" s="50"/>
      <c r="AE92" s="50"/>
      <c r="AF92" s="50"/>
      <c r="AG92" s="14"/>
      <c r="AH92" s="70">
        <f t="shared" si="63"/>
        <v>4</v>
      </c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X92" s="74">
        <f t="shared" si="39"/>
        <v>7</v>
      </c>
      <c r="AY92" s="75">
        <f t="shared" si="40"/>
        <v>13</v>
      </c>
      <c r="AZ92" s="76">
        <f t="shared" si="64"/>
      </c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7"/>
      <c r="CG92" s="86">
        <f t="shared" si="72"/>
      </c>
      <c r="CH92" s="87">
        <f t="shared" si="73"/>
        <v>1</v>
      </c>
      <c r="CI92" s="87">
        <f t="shared" si="41"/>
      </c>
      <c r="CJ92" s="87">
        <f t="shared" si="65"/>
      </c>
      <c r="CK92" s="88">
        <f t="shared" si="66"/>
      </c>
      <c r="CL92" s="88">
        <f t="shared" si="67"/>
      </c>
      <c r="CM92" s="88">
        <f t="shared" si="68"/>
      </c>
      <c r="CN92" s="88">
        <f t="shared" si="42"/>
      </c>
      <c r="CO92" s="88">
        <f t="shared" si="43"/>
      </c>
      <c r="CP92" s="89">
        <f t="shared" si="69"/>
      </c>
      <c r="CQ92" s="89">
        <f t="shared" si="44"/>
      </c>
      <c r="CR92" s="89">
        <f t="shared" si="45"/>
      </c>
      <c r="CS92" s="90">
        <f t="shared" si="46"/>
      </c>
      <c r="CU92" s="59">
        <v>67</v>
      </c>
    </row>
    <row r="93" spans="1:99" ht="16.5" thickBot="1" thickTop="1">
      <c r="A93" s="2"/>
      <c r="B93" s="2"/>
      <c r="C93" s="2"/>
      <c r="D93" s="2"/>
      <c r="E93" s="2"/>
      <c r="F93" s="44">
        <f t="shared" si="47"/>
        <v>1</v>
      </c>
      <c r="G93" s="44">
        <f t="shared" si="48"/>
        <v>0</v>
      </c>
      <c r="H93" s="44">
        <f t="shared" si="49"/>
        <v>1</v>
      </c>
      <c r="I93" s="44">
        <f t="shared" si="70"/>
        <v>0</v>
      </c>
      <c r="J93" s="55"/>
      <c r="K93" s="59">
        <v>68</v>
      </c>
      <c r="L93" s="57">
        <f t="shared" si="50"/>
        <v>17</v>
      </c>
      <c r="M93" s="60">
        <f t="shared" si="51"/>
      </c>
      <c r="N93" s="121"/>
      <c r="O93" s="126">
        <f t="shared" si="52"/>
        <v>4</v>
      </c>
      <c r="P93" s="126">
        <f t="shared" si="53"/>
        <v>4</v>
      </c>
      <c r="Q93" s="126">
        <f t="shared" si="54"/>
        <v>17</v>
      </c>
      <c r="R93" s="126">
        <f t="shared" si="55"/>
        <v>17</v>
      </c>
      <c r="S93" s="58">
        <f t="shared" si="56"/>
        <v>1</v>
      </c>
      <c r="T93" s="58">
        <f t="shared" si="57"/>
      </c>
      <c r="U93" s="58">
        <f t="shared" si="58"/>
      </c>
      <c r="V93" s="58">
        <f t="shared" si="59"/>
      </c>
      <c r="W93" s="58">
        <f t="shared" si="60"/>
      </c>
      <c r="X93" s="58">
        <f t="shared" si="61"/>
        <v>1</v>
      </c>
      <c r="Y93" s="141">
        <f t="shared" si="71"/>
      </c>
      <c r="Z93" s="144">
        <f t="shared" si="62"/>
      </c>
      <c r="AA93" s="14"/>
      <c r="AB93" s="69">
        <f t="shared" si="38"/>
        <v>3</v>
      </c>
      <c r="AC93" s="50"/>
      <c r="AD93" s="50"/>
      <c r="AE93" s="50"/>
      <c r="AF93" s="50"/>
      <c r="AG93" s="14"/>
      <c r="AH93" s="70">
        <f t="shared" si="63"/>
        <v>2</v>
      </c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X93" s="74">
        <f t="shared" si="39"/>
        <v>6</v>
      </c>
      <c r="AY93" s="75">
        <f t="shared" si="40"/>
        <v>4</v>
      </c>
      <c r="AZ93" s="76">
        <f t="shared" si="64"/>
      </c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7"/>
      <c r="CG93" s="86">
        <f t="shared" si="72"/>
      </c>
      <c r="CH93" s="87">
        <f t="shared" si="73"/>
        <v>1</v>
      </c>
      <c r="CI93" s="87">
        <f t="shared" si="41"/>
      </c>
      <c r="CJ93" s="87">
        <f t="shared" si="65"/>
      </c>
      <c r="CK93" s="88">
        <f t="shared" si="66"/>
      </c>
      <c r="CL93" s="88">
        <f>IF(AND(CK93=1,OR($F93=0,$I93=0)),1,"")</f>
      </c>
      <c r="CM93" s="88">
        <f t="shared" si="68"/>
      </c>
      <c r="CN93" s="88">
        <f t="shared" si="42"/>
      </c>
      <c r="CO93" s="88">
        <f t="shared" si="43"/>
      </c>
      <c r="CP93" s="89">
        <f t="shared" si="69"/>
      </c>
      <c r="CQ93" s="89">
        <f t="shared" si="44"/>
      </c>
      <c r="CR93" s="89">
        <f t="shared" si="45"/>
      </c>
      <c r="CS93" s="90">
        <f t="shared" si="46"/>
      </c>
      <c r="CU93" s="59">
        <v>68</v>
      </c>
    </row>
    <row r="94" spans="1:99" ht="16.5" thickBot="1" thickTop="1">
      <c r="A94" s="2"/>
      <c r="B94" s="2"/>
      <c r="C94" s="2"/>
      <c r="D94" s="2"/>
      <c r="E94" s="2"/>
      <c r="F94" s="44">
        <f t="shared" si="47"/>
        <v>1</v>
      </c>
      <c r="G94" s="44">
        <f t="shared" si="48"/>
        <v>0</v>
      </c>
      <c r="H94" s="44">
        <f t="shared" si="49"/>
        <v>1</v>
      </c>
      <c r="I94" s="44">
        <f t="shared" si="70"/>
        <v>1</v>
      </c>
      <c r="J94" s="55"/>
      <c r="K94" s="59">
        <v>69</v>
      </c>
      <c r="L94" s="57">
        <f t="shared" si="50"/>
        <v>81</v>
      </c>
      <c r="M94" s="60">
        <f t="shared" si="51"/>
      </c>
      <c r="N94" s="121"/>
      <c r="O94" s="126">
        <f t="shared" si="52"/>
        <v>5</v>
      </c>
      <c r="P94" s="126">
        <f t="shared" si="53"/>
        <v>20</v>
      </c>
      <c r="Q94" s="126">
        <f t="shared" si="54"/>
        <v>17</v>
      </c>
      <c r="R94" s="126">
        <f t="shared" si="55"/>
        <v>17</v>
      </c>
      <c r="S94" s="58">
        <f t="shared" si="56"/>
      </c>
      <c r="T94" s="58">
        <f t="shared" si="57"/>
      </c>
      <c r="U94" s="58">
        <f t="shared" si="58"/>
      </c>
      <c r="V94" s="58">
        <f t="shared" si="59"/>
      </c>
      <c r="W94" s="58">
        <f t="shared" si="60"/>
      </c>
      <c r="X94" s="58">
        <f t="shared" si="61"/>
        <v>1</v>
      </c>
      <c r="Y94" s="141">
        <f t="shared" si="71"/>
      </c>
      <c r="Z94" s="144">
        <f t="shared" si="62"/>
      </c>
      <c r="AA94" s="14"/>
      <c r="AB94" s="69">
        <f t="shared" si="38"/>
        <v>2</v>
      </c>
      <c r="AC94" s="50"/>
      <c r="AD94" s="50"/>
      <c r="AE94" s="50"/>
      <c r="AF94" s="50"/>
      <c r="AG94" s="14"/>
      <c r="AH94" s="70">
        <f t="shared" si="63"/>
        <v>3</v>
      </c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X94" s="74">
        <f t="shared" si="39"/>
        <v>7</v>
      </c>
      <c r="AY94" s="75">
        <f t="shared" si="40"/>
        <v>8</v>
      </c>
      <c r="AZ94" s="76">
        <f t="shared" si="64"/>
      </c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7"/>
      <c r="CG94" s="86">
        <f t="shared" si="72"/>
      </c>
      <c r="CH94" s="87">
        <f t="shared" si="73"/>
      </c>
      <c r="CI94" s="87">
        <f t="shared" si="41"/>
      </c>
      <c r="CJ94" s="87">
        <f t="shared" si="65"/>
      </c>
      <c r="CK94" s="88">
        <f t="shared" si="66"/>
        <v>1</v>
      </c>
      <c r="CL94" s="88">
        <f t="shared" si="67"/>
      </c>
      <c r="CM94" s="88">
        <f t="shared" si="68"/>
      </c>
      <c r="CN94" s="88">
        <f t="shared" si="42"/>
      </c>
      <c r="CO94" s="88">
        <f t="shared" si="43"/>
      </c>
      <c r="CP94" s="89">
        <f t="shared" si="69"/>
      </c>
      <c r="CQ94" s="89">
        <f t="shared" si="44"/>
      </c>
      <c r="CR94" s="89">
        <f t="shared" si="45"/>
      </c>
      <c r="CS94" s="90">
        <f t="shared" si="46"/>
      </c>
      <c r="CU94" s="59">
        <v>69</v>
      </c>
    </row>
    <row r="95" spans="1:99" ht="16.5" thickBot="1" thickTop="1">
      <c r="A95" s="2"/>
      <c r="B95" s="2"/>
      <c r="C95" s="2"/>
      <c r="D95" s="2"/>
      <c r="E95" s="2"/>
      <c r="F95" s="44">
        <f t="shared" si="47"/>
        <v>1</v>
      </c>
      <c r="G95" s="44">
        <f t="shared" si="48"/>
        <v>0</v>
      </c>
      <c r="H95" s="44">
        <f t="shared" si="49"/>
        <v>1</v>
      </c>
      <c r="I95" s="44">
        <f t="shared" si="70"/>
        <v>2</v>
      </c>
      <c r="J95" s="55"/>
      <c r="K95" s="59">
        <v>70</v>
      </c>
      <c r="L95" s="57">
        <f t="shared" si="50"/>
        <v>145</v>
      </c>
      <c r="M95" s="60">
        <f t="shared" si="51"/>
      </c>
      <c r="N95" s="121"/>
      <c r="O95" s="126">
        <f t="shared" si="52"/>
        <v>6</v>
      </c>
      <c r="P95" s="126">
        <f t="shared" si="53"/>
        <v>36</v>
      </c>
      <c r="Q95" s="126">
        <f t="shared" si="54"/>
        <v>17</v>
      </c>
      <c r="R95" s="126">
        <f t="shared" si="55"/>
        <v>17</v>
      </c>
      <c r="S95" s="58">
        <f t="shared" si="56"/>
      </c>
      <c r="T95" s="58">
        <f t="shared" si="57"/>
      </c>
      <c r="U95" s="58">
        <f t="shared" si="58"/>
      </c>
      <c r="V95" s="58">
        <f t="shared" si="59"/>
      </c>
      <c r="W95" s="58">
        <f t="shared" si="60"/>
      </c>
      <c r="X95" s="58">
        <f t="shared" si="61"/>
        <v>1</v>
      </c>
      <c r="Y95" s="141">
        <f t="shared" si="71"/>
      </c>
      <c r="Z95" s="144">
        <f t="shared" si="62"/>
      </c>
      <c r="AA95" s="14"/>
      <c r="AB95" s="69">
        <f t="shared" si="38"/>
        <v>3</v>
      </c>
      <c r="AC95" s="50"/>
      <c r="AD95" s="50"/>
      <c r="AE95" s="50"/>
      <c r="AF95" s="50"/>
      <c r="AG95" s="14"/>
      <c r="AH95" s="70">
        <f t="shared" si="63"/>
        <v>4</v>
      </c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X95" s="74">
        <f t="shared" si="39"/>
        <v>8</v>
      </c>
      <c r="AY95" s="75">
        <f t="shared" si="40"/>
        <v>12</v>
      </c>
      <c r="AZ95" s="76">
        <f t="shared" si="64"/>
      </c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7"/>
      <c r="CG95" s="86">
        <f t="shared" si="72"/>
      </c>
      <c r="CH95" s="87">
        <f t="shared" si="73"/>
      </c>
      <c r="CI95" s="87">
        <f t="shared" si="41"/>
      </c>
      <c r="CJ95" s="87">
        <f t="shared" si="65"/>
      </c>
      <c r="CK95" s="88">
        <f t="shared" si="66"/>
        <v>1</v>
      </c>
      <c r="CL95" s="88">
        <f t="shared" si="67"/>
      </c>
      <c r="CM95" s="88">
        <f t="shared" si="68"/>
      </c>
      <c r="CN95" s="88">
        <f t="shared" si="42"/>
      </c>
      <c r="CO95" s="88">
        <f t="shared" si="43"/>
      </c>
      <c r="CP95" s="89">
        <f t="shared" si="69"/>
      </c>
      <c r="CQ95" s="89">
        <f t="shared" si="44"/>
      </c>
      <c r="CR95" s="89">
        <f t="shared" si="45"/>
      </c>
      <c r="CS95" s="90">
        <f t="shared" si="46"/>
      </c>
      <c r="CU95" s="59">
        <v>70</v>
      </c>
    </row>
    <row r="96" spans="1:99" ht="16.5" thickBot="1" thickTop="1">
      <c r="A96" s="2"/>
      <c r="B96" s="2"/>
      <c r="C96" s="2"/>
      <c r="D96" s="2"/>
      <c r="E96" s="2"/>
      <c r="F96" s="44">
        <f t="shared" si="47"/>
        <v>1</v>
      </c>
      <c r="G96" s="44">
        <f t="shared" si="48"/>
        <v>0</v>
      </c>
      <c r="H96" s="44">
        <f t="shared" si="49"/>
        <v>1</v>
      </c>
      <c r="I96" s="44">
        <f t="shared" si="70"/>
        <v>3</v>
      </c>
      <c r="J96" s="55"/>
      <c r="K96" s="59">
        <v>71</v>
      </c>
      <c r="L96" s="57">
        <f t="shared" si="50"/>
        <v>209</v>
      </c>
      <c r="M96" s="60">
        <f t="shared" si="51"/>
      </c>
      <c r="N96" s="121"/>
      <c r="O96" s="126">
        <f t="shared" si="52"/>
        <v>7</v>
      </c>
      <c r="P96" s="126">
        <f t="shared" si="53"/>
        <v>52</v>
      </c>
      <c r="Q96" s="126">
        <f t="shared" si="54"/>
        <v>17</v>
      </c>
      <c r="R96" s="126">
        <f t="shared" si="55"/>
        <v>17</v>
      </c>
      <c r="S96" s="58">
        <f t="shared" si="56"/>
      </c>
      <c r="T96" s="58">
        <f t="shared" si="57"/>
      </c>
      <c r="U96" s="58">
        <f t="shared" si="58"/>
      </c>
      <c r="V96" s="58">
        <f t="shared" si="59"/>
      </c>
      <c r="W96" s="58">
        <f t="shared" si="60"/>
      </c>
      <c r="X96" s="58">
        <f t="shared" si="61"/>
        <v>1</v>
      </c>
      <c r="Y96" s="141">
        <f t="shared" si="71"/>
      </c>
      <c r="Z96" s="144">
        <f t="shared" si="62"/>
      </c>
      <c r="AA96" s="14"/>
      <c r="AB96" s="69">
        <f t="shared" si="38"/>
        <v>3</v>
      </c>
      <c r="AC96" s="50"/>
      <c r="AD96" s="50"/>
      <c r="AE96" s="50"/>
      <c r="AF96" s="50"/>
      <c r="AG96" s="14"/>
      <c r="AH96" s="70">
        <f t="shared" si="63"/>
        <v>5</v>
      </c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X96" s="74">
        <f t="shared" si="39"/>
        <v>9</v>
      </c>
      <c r="AY96" s="75">
        <f t="shared" si="40"/>
        <v>16</v>
      </c>
      <c r="AZ96" s="76">
        <f t="shared" si="64"/>
      </c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7"/>
      <c r="CG96" s="86">
        <f t="shared" si="72"/>
      </c>
      <c r="CH96" s="87">
        <f t="shared" si="73"/>
      </c>
      <c r="CI96" s="87">
        <f t="shared" si="41"/>
      </c>
      <c r="CJ96" s="87">
        <f t="shared" si="65"/>
      </c>
      <c r="CK96" s="88">
        <f t="shared" si="66"/>
        <v>1</v>
      </c>
      <c r="CL96" s="88">
        <f t="shared" si="67"/>
      </c>
      <c r="CM96" s="88">
        <f t="shared" si="68"/>
      </c>
      <c r="CN96" s="88">
        <f t="shared" si="42"/>
      </c>
      <c r="CO96" s="88">
        <f t="shared" si="43"/>
      </c>
      <c r="CP96" s="89">
        <f t="shared" si="69"/>
      </c>
      <c r="CQ96" s="89">
        <f t="shared" si="44"/>
      </c>
      <c r="CR96" s="89">
        <f t="shared" si="45"/>
      </c>
      <c r="CS96" s="90">
        <f t="shared" si="46"/>
      </c>
      <c r="CU96" s="59">
        <v>71</v>
      </c>
    </row>
    <row r="97" spans="1:99" ht="16.5" thickBot="1" thickTop="1">
      <c r="A97" s="2"/>
      <c r="B97" s="2"/>
      <c r="C97" s="2"/>
      <c r="D97" s="2"/>
      <c r="E97" s="2"/>
      <c r="F97" s="44">
        <f t="shared" si="47"/>
        <v>1</v>
      </c>
      <c r="G97" s="44">
        <f t="shared" si="48"/>
        <v>0</v>
      </c>
      <c r="H97" s="44">
        <f t="shared" si="49"/>
        <v>2</v>
      </c>
      <c r="I97" s="44">
        <f t="shared" si="70"/>
        <v>0</v>
      </c>
      <c r="J97" s="55"/>
      <c r="K97" s="59">
        <v>72</v>
      </c>
      <c r="L97" s="57">
        <f t="shared" si="50"/>
        <v>33</v>
      </c>
      <c r="M97" s="60">
        <f t="shared" si="51"/>
      </c>
      <c r="N97" s="121"/>
      <c r="O97" s="126">
        <f t="shared" si="52"/>
        <v>8</v>
      </c>
      <c r="P97" s="126">
        <f t="shared" si="53"/>
        <v>8</v>
      </c>
      <c r="Q97" s="126">
        <f t="shared" si="54"/>
        <v>33</v>
      </c>
      <c r="R97" s="126">
        <f t="shared" si="55"/>
        <v>18</v>
      </c>
      <c r="S97" s="58">
        <f t="shared" si="56"/>
        <v>1</v>
      </c>
      <c r="T97" s="58">
        <f t="shared" si="57"/>
      </c>
      <c r="U97" s="58">
        <f t="shared" si="58"/>
      </c>
      <c r="V97" s="58">
        <f t="shared" si="59"/>
      </c>
      <c r="W97" s="58">
        <f t="shared" si="60"/>
      </c>
      <c r="X97" s="58">
        <f t="shared" si="61"/>
      </c>
      <c r="Y97" s="141">
        <f t="shared" si="71"/>
      </c>
      <c r="Z97" s="144">
        <f t="shared" si="62"/>
      </c>
      <c r="AA97" s="14"/>
      <c r="AB97" s="69">
        <f t="shared" si="38"/>
        <v>3</v>
      </c>
      <c r="AC97" s="50"/>
      <c r="AD97" s="50"/>
      <c r="AE97" s="50"/>
      <c r="AF97" s="50"/>
      <c r="AG97" s="14"/>
      <c r="AH97" s="70">
        <f t="shared" si="63"/>
        <v>3</v>
      </c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X97" s="74">
        <f t="shared" si="39"/>
        <v>8</v>
      </c>
      <c r="AY97" s="75">
        <f t="shared" si="40"/>
        <v>7</v>
      </c>
      <c r="AZ97" s="76">
        <f t="shared" si="64"/>
      </c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7"/>
      <c r="CG97" s="86">
        <f t="shared" si="72"/>
      </c>
      <c r="CH97" s="87">
        <f t="shared" si="73"/>
        <v>1</v>
      </c>
      <c r="CI97" s="87">
        <f t="shared" si="41"/>
      </c>
      <c r="CJ97" s="87">
        <f t="shared" si="65"/>
      </c>
      <c r="CK97" s="88">
        <f t="shared" si="66"/>
      </c>
      <c r="CL97" s="88">
        <f t="shared" si="67"/>
      </c>
      <c r="CM97" s="88">
        <f t="shared" si="68"/>
      </c>
      <c r="CN97" s="88">
        <f t="shared" si="42"/>
      </c>
      <c r="CO97" s="88">
        <f t="shared" si="43"/>
      </c>
      <c r="CP97" s="89">
        <f t="shared" si="69"/>
      </c>
      <c r="CQ97" s="89">
        <f t="shared" si="44"/>
      </c>
      <c r="CR97" s="89">
        <f t="shared" si="45"/>
      </c>
      <c r="CS97" s="90">
        <f t="shared" si="46"/>
      </c>
      <c r="CU97" s="59">
        <v>72</v>
      </c>
    </row>
    <row r="98" spans="1:99" ht="16.5" thickBot="1" thickTop="1">
      <c r="A98" s="2"/>
      <c r="B98" s="2"/>
      <c r="C98" s="2"/>
      <c r="D98" s="2"/>
      <c r="E98" s="2"/>
      <c r="F98" s="44">
        <f t="shared" si="47"/>
        <v>1</v>
      </c>
      <c r="G98" s="44">
        <f t="shared" si="48"/>
        <v>0</v>
      </c>
      <c r="H98" s="44">
        <f t="shared" si="49"/>
        <v>2</v>
      </c>
      <c r="I98" s="44">
        <f t="shared" si="70"/>
        <v>1</v>
      </c>
      <c r="J98" s="55"/>
      <c r="K98" s="59">
        <v>73</v>
      </c>
      <c r="L98" s="57">
        <f t="shared" si="50"/>
        <v>97</v>
      </c>
      <c r="M98" s="60">
        <f t="shared" si="51"/>
      </c>
      <c r="N98" s="121"/>
      <c r="O98" s="126">
        <f t="shared" si="52"/>
        <v>9</v>
      </c>
      <c r="P98" s="126">
        <f t="shared" si="53"/>
        <v>24</v>
      </c>
      <c r="Q98" s="126">
        <f t="shared" si="54"/>
        <v>33</v>
      </c>
      <c r="R98" s="126">
        <f t="shared" si="55"/>
        <v>18</v>
      </c>
      <c r="S98" s="58">
        <f t="shared" si="56"/>
      </c>
      <c r="T98" s="58">
        <f t="shared" si="57"/>
      </c>
      <c r="U98" s="58">
        <f t="shared" si="58"/>
      </c>
      <c r="V98" s="58">
        <f t="shared" si="59"/>
      </c>
      <c r="W98" s="58">
        <f t="shared" si="60"/>
      </c>
      <c r="X98" s="58">
        <f t="shared" si="61"/>
      </c>
      <c r="Y98" s="141">
        <f t="shared" si="71"/>
      </c>
      <c r="Z98" s="144">
        <f t="shared" si="62"/>
      </c>
      <c r="AA98" s="14"/>
      <c r="AB98" s="69">
        <f t="shared" si="38"/>
        <v>3</v>
      </c>
      <c r="AC98" s="50"/>
      <c r="AD98" s="50"/>
      <c r="AE98" s="50"/>
      <c r="AF98" s="50"/>
      <c r="AG98" s="14"/>
      <c r="AH98" s="70">
        <f t="shared" si="63"/>
        <v>4</v>
      </c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X98" s="74">
        <f t="shared" si="39"/>
        <v>9</v>
      </c>
      <c r="AY98" s="75">
        <f t="shared" si="40"/>
        <v>11</v>
      </c>
      <c r="AZ98" s="76">
        <f t="shared" si="64"/>
      </c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7"/>
      <c r="CG98" s="86">
        <f t="shared" si="72"/>
      </c>
      <c r="CH98" s="87">
        <f t="shared" si="73"/>
      </c>
      <c r="CI98" s="87">
        <f t="shared" si="41"/>
      </c>
      <c r="CJ98" s="87">
        <f t="shared" si="65"/>
      </c>
      <c r="CK98" s="88">
        <f t="shared" si="66"/>
        <v>1</v>
      </c>
      <c r="CL98" s="88">
        <f t="shared" si="67"/>
      </c>
      <c r="CM98" s="88">
        <f t="shared" si="68"/>
      </c>
      <c r="CN98" s="88">
        <f t="shared" si="42"/>
      </c>
      <c r="CO98" s="88">
        <f t="shared" si="43"/>
      </c>
      <c r="CP98" s="89">
        <f t="shared" si="69"/>
      </c>
      <c r="CQ98" s="89">
        <f t="shared" si="44"/>
      </c>
      <c r="CR98" s="89">
        <f t="shared" si="45"/>
      </c>
      <c r="CS98" s="90">
        <f t="shared" si="46"/>
      </c>
      <c r="CU98" s="59">
        <v>73</v>
      </c>
    </row>
    <row r="99" spans="1:99" ht="16.5" thickBot="1" thickTop="1">
      <c r="A99" s="2"/>
      <c r="B99" s="2"/>
      <c r="C99" s="2"/>
      <c r="D99" s="2"/>
      <c r="E99" s="2"/>
      <c r="F99" s="44">
        <f t="shared" si="47"/>
        <v>1</v>
      </c>
      <c r="G99" s="44">
        <f t="shared" si="48"/>
        <v>0</v>
      </c>
      <c r="H99" s="44">
        <f t="shared" si="49"/>
        <v>2</v>
      </c>
      <c r="I99" s="44">
        <f t="shared" si="70"/>
        <v>2</v>
      </c>
      <c r="J99" s="55"/>
      <c r="K99" s="59">
        <v>74</v>
      </c>
      <c r="L99" s="57">
        <f t="shared" si="50"/>
        <v>161</v>
      </c>
      <c r="M99" s="60">
        <f t="shared" si="51"/>
      </c>
      <c r="N99" s="121"/>
      <c r="O99" s="126">
        <f t="shared" si="52"/>
        <v>10</v>
      </c>
      <c r="P99" s="126">
        <f t="shared" si="53"/>
        <v>40</v>
      </c>
      <c r="Q99" s="126">
        <f t="shared" si="54"/>
        <v>33</v>
      </c>
      <c r="R99" s="126">
        <f t="shared" si="55"/>
        <v>18</v>
      </c>
      <c r="S99" s="58">
        <f t="shared" si="56"/>
      </c>
      <c r="T99" s="58">
        <f t="shared" si="57"/>
      </c>
      <c r="U99" s="58">
        <f t="shared" si="58"/>
      </c>
      <c r="V99" s="58">
        <f t="shared" si="59"/>
      </c>
      <c r="W99" s="58">
        <f t="shared" si="60"/>
      </c>
      <c r="X99" s="58">
        <f t="shared" si="61"/>
      </c>
      <c r="Y99" s="141">
        <f t="shared" si="71"/>
      </c>
      <c r="Z99" s="144">
        <f t="shared" si="62"/>
      </c>
      <c r="AA99" s="14"/>
      <c r="AB99" s="69">
        <f t="shared" si="38"/>
        <v>2</v>
      </c>
      <c r="AC99" s="50"/>
      <c r="AD99" s="50"/>
      <c r="AE99" s="50"/>
      <c r="AF99" s="50"/>
      <c r="AG99" s="14"/>
      <c r="AH99" s="70">
        <f t="shared" si="63"/>
        <v>5</v>
      </c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X99" s="74">
        <f t="shared" si="39"/>
        <v>10</v>
      </c>
      <c r="AY99" s="75">
        <f t="shared" si="40"/>
        <v>15</v>
      </c>
      <c r="AZ99" s="76">
        <f t="shared" si="64"/>
      </c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7"/>
      <c r="CG99" s="86">
        <f t="shared" si="72"/>
      </c>
      <c r="CH99" s="87">
        <f t="shared" si="73"/>
      </c>
      <c r="CI99" s="87">
        <f t="shared" si="41"/>
      </c>
      <c r="CJ99" s="87">
        <f t="shared" si="65"/>
      </c>
      <c r="CK99" s="88">
        <f t="shared" si="66"/>
        <v>1</v>
      </c>
      <c r="CL99" s="88">
        <f t="shared" si="67"/>
      </c>
      <c r="CM99" s="88">
        <f t="shared" si="68"/>
      </c>
      <c r="CN99" s="88">
        <f t="shared" si="42"/>
      </c>
      <c r="CO99" s="88">
        <f t="shared" si="43"/>
      </c>
      <c r="CP99" s="89">
        <f t="shared" si="69"/>
      </c>
      <c r="CQ99" s="89">
        <f t="shared" si="44"/>
      </c>
      <c r="CR99" s="89">
        <f t="shared" si="45"/>
      </c>
      <c r="CS99" s="90">
        <f t="shared" si="46"/>
      </c>
      <c r="CU99" s="59">
        <v>74</v>
      </c>
    </row>
    <row r="100" spans="1:99" ht="16.5" thickBot="1" thickTop="1">
      <c r="A100" s="2"/>
      <c r="B100" s="2"/>
      <c r="C100" s="2"/>
      <c r="D100" s="2"/>
      <c r="E100" s="2"/>
      <c r="F100" s="44">
        <f t="shared" si="47"/>
        <v>1</v>
      </c>
      <c r="G100" s="44">
        <f t="shared" si="48"/>
        <v>0</v>
      </c>
      <c r="H100" s="44">
        <f t="shared" si="49"/>
        <v>2</v>
      </c>
      <c r="I100" s="44">
        <f t="shared" si="70"/>
        <v>3</v>
      </c>
      <c r="J100" s="55"/>
      <c r="K100" s="59">
        <v>75</v>
      </c>
      <c r="L100" s="57">
        <f t="shared" si="50"/>
        <v>225</v>
      </c>
      <c r="M100" s="60">
        <f t="shared" si="51"/>
      </c>
      <c r="N100" s="121"/>
      <c r="O100" s="126">
        <f t="shared" si="52"/>
        <v>11</v>
      </c>
      <c r="P100" s="126">
        <f t="shared" si="53"/>
        <v>56</v>
      </c>
      <c r="Q100" s="126">
        <f t="shared" si="54"/>
        <v>33</v>
      </c>
      <c r="R100" s="126">
        <f t="shared" si="55"/>
        <v>18</v>
      </c>
      <c r="S100" s="58">
        <f t="shared" si="56"/>
      </c>
      <c r="T100" s="58">
        <f t="shared" si="57"/>
      </c>
      <c r="U100" s="58">
        <f t="shared" si="58"/>
      </c>
      <c r="V100" s="58">
        <f t="shared" si="59"/>
      </c>
      <c r="W100" s="58">
        <f t="shared" si="60"/>
      </c>
      <c r="X100" s="58">
        <f t="shared" si="61"/>
      </c>
      <c r="Y100" s="141">
        <f t="shared" si="71"/>
      </c>
      <c r="Z100" s="144">
        <f t="shared" si="62"/>
      </c>
      <c r="AA100" s="14"/>
      <c r="AB100" s="69">
        <f t="shared" si="38"/>
        <v>3</v>
      </c>
      <c r="AC100" s="50"/>
      <c r="AD100" s="50"/>
      <c r="AE100" s="50"/>
      <c r="AF100" s="50"/>
      <c r="AG100" s="14"/>
      <c r="AH100" s="70">
        <f t="shared" si="63"/>
        <v>6</v>
      </c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X100" s="74">
        <f t="shared" si="39"/>
        <v>11</v>
      </c>
      <c r="AY100" s="75">
        <f t="shared" si="40"/>
        <v>19</v>
      </c>
      <c r="AZ100" s="76">
        <f t="shared" si="64"/>
      </c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7"/>
      <c r="CG100" s="86">
        <f t="shared" si="72"/>
      </c>
      <c r="CH100" s="87">
        <f t="shared" si="73"/>
      </c>
      <c r="CI100" s="87">
        <f t="shared" si="41"/>
      </c>
      <c r="CJ100" s="87">
        <f t="shared" si="65"/>
      </c>
      <c r="CK100" s="88">
        <f t="shared" si="66"/>
        <v>1</v>
      </c>
      <c r="CL100" s="88">
        <f>IF(AND(CK100=1,OR($F100=0,$I100=0)),1,"")</f>
      </c>
      <c r="CM100" s="88">
        <f t="shared" si="68"/>
      </c>
      <c r="CN100" s="88">
        <f t="shared" si="42"/>
      </c>
      <c r="CO100" s="88">
        <f t="shared" si="43"/>
      </c>
      <c r="CP100" s="89">
        <f t="shared" si="69"/>
      </c>
      <c r="CQ100" s="89">
        <f t="shared" si="44"/>
      </c>
      <c r="CR100" s="89">
        <f t="shared" si="45"/>
      </c>
      <c r="CS100" s="90">
        <f t="shared" si="46"/>
      </c>
      <c r="CU100" s="59">
        <v>75</v>
      </c>
    </row>
    <row r="101" spans="1:99" ht="16.5" thickBot="1" thickTop="1">
      <c r="A101" s="2"/>
      <c r="B101" s="2"/>
      <c r="C101" s="2"/>
      <c r="D101" s="2"/>
      <c r="E101" s="2"/>
      <c r="F101" s="44">
        <f t="shared" si="47"/>
        <v>1</v>
      </c>
      <c r="G101" s="44">
        <f t="shared" si="48"/>
        <v>0</v>
      </c>
      <c r="H101" s="44">
        <f t="shared" si="49"/>
        <v>3</v>
      </c>
      <c r="I101" s="44">
        <f t="shared" si="70"/>
        <v>0</v>
      </c>
      <c r="J101" s="55"/>
      <c r="K101" s="59">
        <v>76</v>
      </c>
      <c r="L101" s="57">
        <f t="shared" si="50"/>
        <v>49</v>
      </c>
      <c r="M101" s="60">
        <f t="shared" si="51"/>
      </c>
      <c r="N101" s="121"/>
      <c r="O101" s="126">
        <f t="shared" si="52"/>
        <v>12</v>
      </c>
      <c r="P101" s="126">
        <f t="shared" si="53"/>
        <v>12</v>
      </c>
      <c r="Q101" s="126">
        <f t="shared" si="54"/>
        <v>49</v>
      </c>
      <c r="R101" s="126">
        <f t="shared" si="55"/>
        <v>19</v>
      </c>
      <c r="S101" s="58">
        <f t="shared" si="56"/>
        <v>1</v>
      </c>
      <c r="T101" s="58">
        <f t="shared" si="57"/>
      </c>
      <c r="U101" s="58">
        <f t="shared" si="58"/>
      </c>
      <c r="V101" s="58">
        <f t="shared" si="59"/>
      </c>
      <c r="W101" s="58">
        <f t="shared" si="60"/>
      </c>
      <c r="X101" s="58">
        <f t="shared" si="61"/>
      </c>
      <c r="Y101" s="141">
        <f t="shared" si="71"/>
      </c>
      <c r="Z101" s="144">
        <f t="shared" si="62"/>
      </c>
      <c r="AA101" s="14"/>
      <c r="AB101" s="69">
        <f t="shared" si="38"/>
        <v>3</v>
      </c>
      <c r="AC101" s="50"/>
      <c r="AD101" s="50"/>
      <c r="AE101" s="50"/>
      <c r="AF101" s="50"/>
      <c r="AG101" s="14"/>
      <c r="AH101" s="70">
        <f t="shared" si="63"/>
        <v>4</v>
      </c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X101" s="74">
        <f t="shared" si="39"/>
        <v>10</v>
      </c>
      <c r="AY101" s="75">
        <f t="shared" si="40"/>
        <v>10</v>
      </c>
      <c r="AZ101" s="76">
        <f t="shared" si="64"/>
        <v>1</v>
      </c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7"/>
      <c r="CG101" s="86">
        <f t="shared" si="72"/>
      </c>
      <c r="CH101" s="87">
        <f t="shared" si="73"/>
        <v>1</v>
      </c>
      <c r="CI101" s="87">
        <f t="shared" si="41"/>
      </c>
      <c r="CJ101" s="87">
        <f t="shared" si="65"/>
      </c>
      <c r="CK101" s="88">
        <f t="shared" si="66"/>
      </c>
      <c r="CL101" s="88">
        <f t="shared" si="67"/>
      </c>
      <c r="CM101" s="88">
        <f t="shared" si="68"/>
      </c>
      <c r="CN101" s="88">
        <f t="shared" si="42"/>
      </c>
      <c r="CO101" s="88">
        <f t="shared" si="43"/>
      </c>
      <c r="CP101" s="89">
        <f t="shared" si="69"/>
      </c>
      <c r="CQ101" s="89">
        <f t="shared" si="44"/>
      </c>
      <c r="CR101" s="89">
        <f t="shared" si="45"/>
      </c>
      <c r="CS101" s="90">
        <f t="shared" si="46"/>
      </c>
      <c r="CU101" s="59">
        <v>76</v>
      </c>
    </row>
    <row r="102" spans="1:99" ht="16.5" thickBot="1" thickTop="1">
      <c r="A102" s="2"/>
      <c r="B102" s="2"/>
      <c r="C102" s="2"/>
      <c r="D102" s="2"/>
      <c r="E102" s="2"/>
      <c r="F102" s="44">
        <f t="shared" si="47"/>
        <v>1</v>
      </c>
      <c r="G102" s="44">
        <f t="shared" si="48"/>
        <v>0</v>
      </c>
      <c r="H102" s="44">
        <f t="shared" si="49"/>
        <v>3</v>
      </c>
      <c r="I102" s="44">
        <f t="shared" si="70"/>
        <v>1</v>
      </c>
      <c r="J102" s="55"/>
      <c r="K102" s="59">
        <v>77</v>
      </c>
      <c r="L102" s="57">
        <f t="shared" si="50"/>
        <v>113</v>
      </c>
      <c r="M102" s="60">
        <f t="shared" si="51"/>
      </c>
      <c r="N102" s="121"/>
      <c r="O102" s="126">
        <f t="shared" si="52"/>
        <v>13</v>
      </c>
      <c r="P102" s="126">
        <f t="shared" si="53"/>
        <v>28</v>
      </c>
      <c r="Q102" s="126">
        <f t="shared" si="54"/>
        <v>49</v>
      </c>
      <c r="R102" s="126">
        <f t="shared" si="55"/>
        <v>19</v>
      </c>
      <c r="S102" s="58">
        <f t="shared" si="56"/>
      </c>
      <c r="T102" s="58">
        <f t="shared" si="57"/>
      </c>
      <c r="U102" s="58">
        <f t="shared" si="58"/>
      </c>
      <c r="V102" s="58">
        <f t="shared" si="59"/>
      </c>
      <c r="W102" s="58">
        <f t="shared" si="60"/>
      </c>
      <c r="X102" s="58">
        <f t="shared" si="61"/>
      </c>
      <c r="Y102" s="141">
        <f t="shared" si="71"/>
      </c>
      <c r="Z102" s="144">
        <f t="shared" si="62"/>
      </c>
      <c r="AA102" s="14"/>
      <c r="AB102" s="69">
        <f t="shared" si="38"/>
        <v>3</v>
      </c>
      <c r="AC102" s="50"/>
      <c r="AD102" s="50"/>
      <c r="AE102" s="50"/>
      <c r="AF102" s="50"/>
      <c r="AG102" s="14"/>
      <c r="AH102" s="70">
        <f t="shared" si="63"/>
        <v>5</v>
      </c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X102" s="74">
        <f t="shared" si="39"/>
        <v>11</v>
      </c>
      <c r="AY102" s="75">
        <f t="shared" si="40"/>
        <v>14</v>
      </c>
      <c r="AZ102" s="76">
        <f t="shared" si="64"/>
      </c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7"/>
      <c r="CG102" s="86">
        <f t="shared" si="72"/>
      </c>
      <c r="CH102" s="87">
        <f t="shared" si="73"/>
      </c>
      <c r="CI102" s="87">
        <f t="shared" si="41"/>
      </c>
      <c r="CJ102" s="87">
        <f t="shared" si="65"/>
      </c>
      <c r="CK102" s="88">
        <f t="shared" si="66"/>
        <v>1</v>
      </c>
      <c r="CL102" s="88">
        <f t="shared" si="67"/>
      </c>
      <c r="CM102" s="88">
        <f t="shared" si="68"/>
      </c>
      <c r="CN102" s="88">
        <f t="shared" si="42"/>
      </c>
      <c r="CO102" s="88">
        <f t="shared" si="43"/>
      </c>
      <c r="CP102" s="89">
        <f t="shared" si="69"/>
      </c>
      <c r="CQ102" s="89">
        <f t="shared" si="44"/>
      </c>
      <c r="CR102" s="89">
        <f t="shared" si="45"/>
      </c>
      <c r="CS102" s="90">
        <f t="shared" si="46"/>
      </c>
      <c r="CU102" s="59">
        <v>77</v>
      </c>
    </row>
    <row r="103" spans="1:99" ht="16.5" thickBot="1" thickTop="1">
      <c r="A103" s="2"/>
      <c r="B103" s="2"/>
      <c r="C103" s="2"/>
      <c r="D103" s="2"/>
      <c r="E103" s="2"/>
      <c r="F103" s="44">
        <f t="shared" si="47"/>
        <v>1</v>
      </c>
      <c r="G103" s="44">
        <f t="shared" si="48"/>
        <v>0</v>
      </c>
      <c r="H103" s="44">
        <f t="shared" si="49"/>
        <v>3</v>
      </c>
      <c r="I103" s="44">
        <f t="shared" si="70"/>
        <v>2</v>
      </c>
      <c r="J103" s="55"/>
      <c r="K103" s="59">
        <v>78</v>
      </c>
      <c r="L103" s="57">
        <f t="shared" si="50"/>
        <v>177</v>
      </c>
      <c r="M103" s="60">
        <f t="shared" si="51"/>
      </c>
      <c r="N103" s="121"/>
      <c r="O103" s="126">
        <f t="shared" si="52"/>
        <v>14</v>
      </c>
      <c r="P103" s="126">
        <f t="shared" si="53"/>
        <v>44</v>
      </c>
      <c r="Q103" s="126">
        <f t="shared" si="54"/>
        <v>49</v>
      </c>
      <c r="R103" s="126">
        <f t="shared" si="55"/>
        <v>19</v>
      </c>
      <c r="S103" s="58">
        <f t="shared" si="56"/>
      </c>
      <c r="T103" s="58">
        <f t="shared" si="57"/>
      </c>
      <c r="U103" s="58">
        <f t="shared" si="58"/>
      </c>
      <c r="V103" s="58">
        <f t="shared" si="59"/>
      </c>
      <c r="W103" s="58">
        <f t="shared" si="60"/>
      </c>
      <c r="X103" s="58">
        <f t="shared" si="61"/>
      </c>
      <c r="Y103" s="141">
        <f t="shared" si="71"/>
      </c>
      <c r="Z103" s="144">
        <f t="shared" si="62"/>
      </c>
      <c r="AA103" s="14"/>
      <c r="AB103" s="69">
        <f t="shared" si="38"/>
        <v>3</v>
      </c>
      <c r="AC103" s="50"/>
      <c r="AD103" s="50"/>
      <c r="AE103" s="50"/>
      <c r="AF103" s="50"/>
      <c r="AG103" s="14"/>
      <c r="AH103" s="70">
        <f t="shared" si="63"/>
        <v>6</v>
      </c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X103" s="74">
        <f t="shared" si="39"/>
        <v>12</v>
      </c>
      <c r="AY103" s="75">
        <f t="shared" si="40"/>
        <v>18</v>
      </c>
      <c r="AZ103" s="76">
        <f t="shared" si="64"/>
      </c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7"/>
      <c r="CG103" s="86">
        <f t="shared" si="72"/>
      </c>
      <c r="CH103" s="87">
        <f t="shared" si="73"/>
      </c>
      <c r="CI103" s="87">
        <f t="shared" si="41"/>
      </c>
      <c r="CJ103" s="87">
        <f t="shared" si="65"/>
      </c>
      <c r="CK103" s="88">
        <f t="shared" si="66"/>
        <v>1</v>
      </c>
      <c r="CL103" s="88">
        <f t="shared" si="67"/>
      </c>
      <c r="CM103" s="88">
        <f t="shared" si="68"/>
      </c>
      <c r="CN103" s="88">
        <f t="shared" si="42"/>
      </c>
      <c r="CO103" s="88">
        <f t="shared" si="43"/>
      </c>
      <c r="CP103" s="89">
        <f t="shared" si="69"/>
      </c>
      <c r="CQ103" s="89">
        <f t="shared" si="44"/>
      </c>
      <c r="CR103" s="89">
        <f t="shared" si="45"/>
      </c>
      <c r="CS103" s="90">
        <f t="shared" si="46"/>
      </c>
      <c r="CU103" s="59">
        <v>78</v>
      </c>
    </row>
    <row r="104" spans="1:99" ht="16.5" thickBot="1" thickTop="1">
      <c r="A104" s="2"/>
      <c r="B104" s="2"/>
      <c r="C104" s="2"/>
      <c r="D104" s="2"/>
      <c r="E104" s="2"/>
      <c r="F104" s="44">
        <f t="shared" si="47"/>
        <v>1</v>
      </c>
      <c r="G104" s="44">
        <f t="shared" si="48"/>
        <v>0</v>
      </c>
      <c r="H104" s="44">
        <f t="shared" si="49"/>
        <v>3</v>
      </c>
      <c r="I104" s="44">
        <f t="shared" si="70"/>
        <v>3</v>
      </c>
      <c r="J104" s="55"/>
      <c r="K104" s="59">
        <v>79</v>
      </c>
      <c r="L104" s="57">
        <f t="shared" si="50"/>
        <v>241</v>
      </c>
      <c r="M104" s="60">
        <f t="shared" si="51"/>
      </c>
      <c r="N104" s="121"/>
      <c r="O104" s="126">
        <f t="shared" si="52"/>
        <v>15</v>
      </c>
      <c r="P104" s="126">
        <f t="shared" si="53"/>
        <v>60</v>
      </c>
      <c r="Q104" s="126">
        <f t="shared" si="54"/>
        <v>49</v>
      </c>
      <c r="R104" s="126">
        <f t="shared" si="55"/>
        <v>19</v>
      </c>
      <c r="S104" s="58">
        <f t="shared" si="56"/>
      </c>
      <c r="T104" s="58">
        <f t="shared" si="57"/>
      </c>
      <c r="U104" s="58">
        <f t="shared" si="58"/>
      </c>
      <c r="V104" s="58">
        <f t="shared" si="59"/>
      </c>
      <c r="W104" s="58">
        <f t="shared" si="60"/>
      </c>
      <c r="X104" s="58">
        <f t="shared" si="61"/>
      </c>
      <c r="Y104" s="141">
        <f t="shared" si="71"/>
      </c>
      <c r="Z104" s="144">
        <f t="shared" si="62"/>
      </c>
      <c r="AA104" s="14"/>
      <c r="AB104" s="69">
        <f t="shared" si="38"/>
        <v>2</v>
      </c>
      <c r="AC104" s="50"/>
      <c r="AD104" s="50"/>
      <c r="AE104" s="50"/>
      <c r="AF104" s="50"/>
      <c r="AG104" s="14"/>
      <c r="AH104" s="70">
        <f t="shared" si="63"/>
        <v>7</v>
      </c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X104" s="74">
        <f t="shared" si="39"/>
        <v>13</v>
      </c>
      <c r="AY104" s="75">
        <f t="shared" si="40"/>
        <v>22</v>
      </c>
      <c r="AZ104" s="76">
        <f t="shared" si="64"/>
      </c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7"/>
      <c r="CG104" s="86">
        <f t="shared" si="72"/>
      </c>
      <c r="CH104" s="87">
        <f t="shared" si="73"/>
      </c>
      <c r="CI104" s="87">
        <f t="shared" si="41"/>
      </c>
      <c r="CJ104" s="87">
        <f t="shared" si="65"/>
      </c>
      <c r="CK104" s="88">
        <f t="shared" si="66"/>
        <v>1</v>
      </c>
      <c r="CL104" s="88">
        <f t="shared" si="67"/>
      </c>
      <c r="CM104" s="88">
        <f t="shared" si="68"/>
      </c>
      <c r="CN104" s="88">
        <f t="shared" si="42"/>
      </c>
      <c r="CO104" s="88">
        <f t="shared" si="43"/>
      </c>
      <c r="CP104" s="89">
        <f t="shared" si="69"/>
      </c>
      <c r="CQ104" s="89">
        <f t="shared" si="44"/>
      </c>
      <c r="CR104" s="89">
        <f t="shared" si="45"/>
      </c>
      <c r="CS104" s="90">
        <f t="shared" si="46"/>
      </c>
      <c r="CU104" s="59">
        <v>79</v>
      </c>
    </row>
    <row r="105" spans="1:99" ht="16.5" thickBot="1" thickTop="1">
      <c r="A105" s="2"/>
      <c r="B105" s="2"/>
      <c r="C105" s="2"/>
      <c r="D105" s="2"/>
      <c r="E105" s="2"/>
      <c r="F105" s="44">
        <f t="shared" si="47"/>
        <v>1</v>
      </c>
      <c r="G105" s="44">
        <f t="shared" si="48"/>
        <v>1</v>
      </c>
      <c r="H105" s="44">
        <f t="shared" si="49"/>
        <v>0</v>
      </c>
      <c r="I105" s="44">
        <f t="shared" si="70"/>
        <v>0</v>
      </c>
      <c r="J105" s="55"/>
      <c r="K105" s="59">
        <v>80</v>
      </c>
      <c r="L105" s="57">
        <f t="shared" si="50"/>
        <v>5</v>
      </c>
      <c r="M105" s="60">
        <f t="shared" si="51"/>
      </c>
      <c r="N105" s="121"/>
      <c r="O105" s="126">
        <f t="shared" si="52"/>
        <v>16</v>
      </c>
      <c r="P105" s="126">
        <f t="shared" si="53"/>
        <v>1</v>
      </c>
      <c r="Q105" s="126">
        <f t="shared" si="54"/>
        <v>5</v>
      </c>
      <c r="R105" s="126">
        <f t="shared" si="55"/>
        <v>20</v>
      </c>
      <c r="S105" s="58">
        <f t="shared" si="56"/>
      </c>
      <c r="T105" s="58">
        <f t="shared" si="57"/>
      </c>
      <c r="U105" s="58">
        <f t="shared" si="58"/>
      </c>
      <c r="V105" s="58">
        <f t="shared" si="59"/>
      </c>
      <c r="W105" s="58">
        <f t="shared" si="60"/>
      </c>
      <c r="X105" s="58">
        <f t="shared" si="61"/>
      </c>
      <c r="Y105" s="141">
        <f t="shared" si="71"/>
      </c>
      <c r="Z105" s="144">
        <f t="shared" si="62"/>
      </c>
      <c r="AA105" s="14"/>
      <c r="AB105" s="69">
        <f t="shared" si="38"/>
        <v>1</v>
      </c>
      <c r="AC105" s="50"/>
      <c r="AD105" s="50"/>
      <c r="AE105" s="50"/>
      <c r="AF105" s="50"/>
      <c r="AG105" s="14"/>
      <c r="AH105" s="70">
        <f t="shared" si="63"/>
        <v>2</v>
      </c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X105" s="74">
        <f t="shared" si="39"/>
        <v>7</v>
      </c>
      <c r="AY105" s="75">
        <f t="shared" si="40"/>
        <v>3</v>
      </c>
      <c r="AZ105" s="76">
        <f t="shared" si="64"/>
      </c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7"/>
      <c r="CG105" s="86">
        <f t="shared" si="72"/>
      </c>
      <c r="CH105" s="87">
        <f t="shared" si="73"/>
        <v>1</v>
      </c>
      <c r="CI105" s="87">
        <f t="shared" si="41"/>
        <v>1</v>
      </c>
      <c r="CJ105" s="87">
        <f t="shared" si="65"/>
        <v>1</v>
      </c>
      <c r="CK105" s="88">
        <f t="shared" si="66"/>
      </c>
      <c r="CL105" s="88">
        <f t="shared" si="67"/>
      </c>
      <c r="CM105" s="88">
        <f t="shared" si="68"/>
      </c>
      <c r="CN105" s="88">
        <f t="shared" si="42"/>
      </c>
      <c r="CO105" s="88">
        <f t="shared" si="43"/>
      </c>
      <c r="CP105" s="89">
        <f t="shared" si="69"/>
      </c>
      <c r="CQ105" s="89">
        <f t="shared" si="44"/>
      </c>
      <c r="CR105" s="89">
        <f t="shared" si="45"/>
      </c>
      <c r="CS105" s="90">
        <f t="shared" si="46"/>
      </c>
      <c r="CU105" s="59">
        <v>80</v>
      </c>
    </row>
    <row r="106" spans="1:99" ht="16.5" thickBot="1" thickTop="1">
      <c r="A106" s="2"/>
      <c r="B106" s="2"/>
      <c r="C106" s="2"/>
      <c r="D106" s="2"/>
      <c r="E106" s="2"/>
      <c r="F106" s="44">
        <f t="shared" si="47"/>
        <v>1</v>
      </c>
      <c r="G106" s="44">
        <f t="shared" si="48"/>
        <v>1</v>
      </c>
      <c r="H106" s="44">
        <f t="shared" si="49"/>
        <v>0</v>
      </c>
      <c r="I106" s="44">
        <f t="shared" si="70"/>
        <v>1</v>
      </c>
      <c r="J106" s="55"/>
      <c r="K106" s="59">
        <v>81</v>
      </c>
      <c r="L106" s="57">
        <f t="shared" si="50"/>
        <v>69</v>
      </c>
      <c r="M106" s="60">
        <f t="shared" si="51"/>
      </c>
      <c r="N106" s="121"/>
      <c r="O106" s="126">
        <f t="shared" si="52"/>
        <v>17</v>
      </c>
      <c r="P106" s="126">
        <f t="shared" si="53"/>
        <v>17</v>
      </c>
      <c r="Q106" s="126">
        <f t="shared" si="54"/>
        <v>5</v>
      </c>
      <c r="R106" s="126">
        <f t="shared" si="55"/>
        <v>20</v>
      </c>
      <c r="S106" s="58">
        <f t="shared" si="56"/>
        <v>1</v>
      </c>
      <c r="T106" s="58">
        <f t="shared" si="57"/>
      </c>
      <c r="U106" s="58">
        <f t="shared" si="58"/>
      </c>
      <c r="V106" s="58">
        <f t="shared" si="59"/>
      </c>
      <c r="W106" s="58">
        <f t="shared" si="60"/>
      </c>
      <c r="X106" s="58">
        <f t="shared" si="61"/>
      </c>
      <c r="Y106" s="141">
        <f t="shared" si="71"/>
      </c>
      <c r="Z106" s="144">
        <f t="shared" si="62"/>
      </c>
      <c r="AA106" s="14"/>
      <c r="AB106" s="69">
        <f t="shared" si="38"/>
        <v>2</v>
      </c>
      <c r="AC106" s="50"/>
      <c r="AD106" s="50"/>
      <c r="AE106" s="50"/>
      <c r="AF106" s="50"/>
      <c r="AG106" s="14"/>
      <c r="AH106" s="70">
        <f t="shared" si="63"/>
        <v>3</v>
      </c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X106" s="74">
        <f t="shared" si="39"/>
        <v>8</v>
      </c>
      <c r="AY106" s="75">
        <f t="shared" si="40"/>
        <v>7</v>
      </c>
      <c r="AZ106" s="76">
        <f t="shared" si="64"/>
      </c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7"/>
      <c r="CG106" s="86">
        <f t="shared" si="72"/>
      </c>
      <c r="CH106" s="87">
        <f t="shared" si="73"/>
      </c>
      <c r="CI106" s="87">
        <f t="shared" si="41"/>
      </c>
      <c r="CJ106" s="87">
        <f t="shared" si="65"/>
      </c>
      <c r="CK106" s="88">
        <f t="shared" si="66"/>
        <v>1</v>
      </c>
      <c r="CL106" s="88">
        <f t="shared" si="67"/>
      </c>
      <c r="CM106" s="88">
        <f t="shared" si="68"/>
      </c>
      <c r="CN106" s="88">
        <f t="shared" si="42"/>
      </c>
      <c r="CO106" s="88">
        <f t="shared" si="43"/>
      </c>
      <c r="CP106" s="89">
        <f t="shared" si="69"/>
      </c>
      <c r="CQ106" s="89">
        <f t="shared" si="44"/>
      </c>
      <c r="CR106" s="89">
        <f t="shared" si="45"/>
      </c>
      <c r="CS106" s="90">
        <f t="shared" si="46"/>
      </c>
      <c r="CU106" s="59">
        <v>81</v>
      </c>
    </row>
    <row r="107" spans="1:99" ht="16.5" thickBot="1" thickTop="1">
      <c r="A107" s="2"/>
      <c r="B107" s="2"/>
      <c r="C107" s="2"/>
      <c r="D107" s="2"/>
      <c r="E107" s="2"/>
      <c r="F107" s="44">
        <f t="shared" si="47"/>
        <v>1</v>
      </c>
      <c r="G107" s="44">
        <f t="shared" si="48"/>
        <v>1</v>
      </c>
      <c r="H107" s="44">
        <f t="shared" si="49"/>
        <v>0</v>
      </c>
      <c r="I107" s="44">
        <f t="shared" si="70"/>
        <v>2</v>
      </c>
      <c r="J107" s="55"/>
      <c r="K107" s="59">
        <v>82</v>
      </c>
      <c r="L107" s="57">
        <f t="shared" si="50"/>
        <v>133</v>
      </c>
      <c r="M107" s="60">
        <f t="shared" si="51"/>
      </c>
      <c r="N107" s="121"/>
      <c r="O107" s="126">
        <f t="shared" si="52"/>
        <v>18</v>
      </c>
      <c r="P107" s="126">
        <f t="shared" si="53"/>
        <v>33</v>
      </c>
      <c r="Q107" s="126">
        <f t="shared" si="54"/>
        <v>5</v>
      </c>
      <c r="R107" s="126">
        <f t="shared" si="55"/>
        <v>20</v>
      </c>
      <c r="S107" s="58">
        <f t="shared" si="56"/>
      </c>
      <c r="T107" s="58">
        <f t="shared" si="57"/>
      </c>
      <c r="U107" s="58">
        <f t="shared" si="58"/>
      </c>
      <c r="V107" s="58">
        <f t="shared" si="59"/>
      </c>
      <c r="W107" s="58">
        <f t="shared" si="60"/>
      </c>
      <c r="X107" s="58">
        <f t="shared" si="61"/>
      </c>
      <c r="Y107" s="141">
        <f t="shared" si="71"/>
      </c>
      <c r="Z107" s="144">
        <f t="shared" si="62"/>
      </c>
      <c r="AA107" s="14"/>
      <c r="AB107" s="69">
        <f t="shared" si="38"/>
        <v>2</v>
      </c>
      <c r="AC107" s="50"/>
      <c r="AD107" s="50"/>
      <c r="AE107" s="50"/>
      <c r="AF107" s="50"/>
      <c r="AG107" s="14"/>
      <c r="AH107" s="70">
        <f t="shared" si="63"/>
        <v>4</v>
      </c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X107" s="74">
        <f t="shared" si="39"/>
        <v>9</v>
      </c>
      <c r="AY107" s="75">
        <f t="shared" si="40"/>
        <v>11</v>
      </c>
      <c r="AZ107" s="76">
        <f t="shared" si="64"/>
      </c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7"/>
      <c r="CG107" s="86">
        <f t="shared" si="72"/>
      </c>
      <c r="CH107" s="87">
        <f t="shared" si="73"/>
      </c>
      <c r="CI107" s="87">
        <f t="shared" si="41"/>
      </c>
      <c r="CJ107" s="87">
        <f t="shared" si="65"/>
      </c>
      <c r="CK107" s="88">
        <f t="shared" si="66"/>
        <v>1</v>
      </c>
      <c r="CL107" s="88">
        <f t="shared" si="67"/>
      </c>
      <c r="CM107" s="88">
        <f t="shared" si="68"/>
      </c>
      <c r="CN107" s="88">
        <f t="shared" si="42"/>
      </c>
      <c r="CO107" s="88">
        <f t="shared" si="43"/>
      </c>
      <c r="CP107" s="89">
        <f t="shared" si="69"/>
      </c>
      <c r="CQ107" s="89">
        <f t="shared" si="44"/>
      </c>
      <c r="CR107" s="89">
        <f t="shared" si="45"/>
      </c>
      <c r="CS107" s="90">
        <f t="shared" si="46"/>
      </c>
      <c r="CU107" s="59">
        <v>82</v>
      </c>
    </row>
    <row r="108" spans="1:99" ht="16.5" thickBot="1" thickTop="1">
      <c r="A108" s="2"/>
      <c r="B108" s="2"/>
      <c r="C108" s="2"/>
      <c r="D108" s="2"/>
      <c r="E108" s="2"/>
      <c r="F108" s="44">
        <f t="shared" si="47"/>
        <v>1</v>
      </c>
      <c r="G108" s="44">
        <f t="shared" si="48"/>
        <v>1</v>
      </c>
      <c r="H108" s="44">
        <f t="shared" si="49"/>
        <v>0</v>
      </c>
      <c r="I108" s="44">
        <f t="shared" si="70"/>
        <v>3</v>
      </c>
      <c r="J108" s="55"/>
      <c r="K108" s="59">
        <v>83</v>
      </c>
      <c r="L108" s="57">
        <f t="shared" si="50"/>
        <v>197</v>
      </c>
      <c r="M108" s="60">
        <f t="shared" si="51"/>
      </c>
      <c r="N108" s="121"/>
      <c r="O108" s="126">
        <f t="shared" si="52"/>
        <v>19</v>
      </c>
      <c r="P108" s="126">
        <f t="shared" si="53"/>
        <v>49</v>
      </c>
      <c r="Q108" s="126">
        <f t="shared" si="54"/>
        <v>5</v>
      </c>
      <c r="R108" s="126">
        <f t="shared" si="55"/>
        <v>20</v>
      </c>
      <c r="S108" s="58">
        <f t="shared" si="56"/>
      </c>
      <c r="T108" s="58">
        <f t="shared" si="57"/>
      </c>
      <c r="U108" s="58">
        <f t="shared" si="58"/>
      </c>
      <c r="V108" s="58">
        <f t="shared" si="59"/>
      </c>
      <c r="W108" s="58">
        <f t="shared" si="60"/>
      </c>
      <c r="X108" s="58">
        <f t="shared" si="61"/>
      </c>
      <c r="Y108" s="141">
        <f t="shared" si="71"/>
      </c>
      <c r="Z108" s="144">
        <f t="shared" si="62"/>
      </c>
      <c r="AA108" s="14"/>
      <c r="AB108" s="69">
        <f t="shared" si="38"/>
        <v>2</v>
      </c>
      <c r="AC108" s="50"/>
      <c r="AD108" s="50"/>
      <c r="AE108" s="50"/>
      <c r="AF108" s="50"/>
      <c r="AG108" s="14"/>
      <c r="AH108" s="70">
        <f t="shared" si="63"/>
        <v>5</v>
      </c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X108" s="74">
        <f t="shared" si="39"/>
        <v>10</v>
      </c>
      <c r="AY108" s="75">
        <f t="shared" si="40"/>
        <v>15</v>
      </c>
      <c r="AZ108" s="76">
        <f t="shared" si="64"/>
      </c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7"/>
      <c r="CG108" s="86">
        <f t="shared" si="72"/>
      </c>
      <c r="CH108" s="87">
        <f t="shared" si="73"/>
      </c>
      <c r="CI108" s="87">
        <f t="shared" si="41"/>
      </c>
      <c r="CJ108" s="87">
        <f t="shared" si="65"/>
      </c>
      <c r="CK108" s="88">
        <f t="shared" si="66"/>
        <v>1</v>
      </c>
      <c r="CL108" s="88">
        <f t="shared" si="67"/>
      </c>
      <c r="CM108" s="88">
        <f t="shared" si="68"/>
      </c>
      <c r="CN108" s="88">
        <f t="shared" si="42"/>
      </c>
      <c r="CO108" s="88">
        <f t="shared" si="43"/>
      </c>
      <c r="CP108" s="89">
        <f t="shared" si="69"/>
      </c>
      <c r="CQ108" s="89">
        <f t="shared" si="44"/>
      </c>
      <c r="CR108" s="89">
        <f t="shared" si="45"/>
      </c>
      <c r="CS108" s="90">
        <f t="shared" si="46"/>
      </c>
      <c r="CU108" s="59">
        <v>83</v>
      </c>
    </row>
    <row r="109" spans="1:99" ht="16.5" thickBot="1" thickTop="1">
      <c r="A109" s="2"/>
      <c r="B109" s="2"/>
      <c r="C109" s="2"/>
      <c r="D109" s="2"/>
      <c r="E109" s="2"/>
      <c r="F109" s="44">
        <f t="shared" si="47"/>
        <v>1</v>
      </c>
      <c r="G109" s="44">
        <f t="shared" si="48"/>
        <v>1</v>
      </c>
      <c r="H109" s="44">
        <f t="shared" si="49"/>
        <v>1</v>
      </c>
      <c r="I109" s="44">
        <f t="shared" si="70"/>
        <v>0</v>
      </c>
      <c r="J109" s="55"/>
      <c r="K109" s="59">
        <v>84</v>
      </c>
      <c r="L109" s="57">
        <f t="shared" si="50"/>
        <v>21</v>
      </c>
      <c r="M109" s="60">
        <f t="shared" si="51"/>
      </c>
      <c r="N109" s="121"/>
      <c r="O109" s="126">
        <f t="shared" si="52"/>
        <v>20</v>
      </c>
      <c r="P109" s="126">
        <f t="shared" si="53"/>
        <v>5</v>
      </c>
      <c r="Q109" s="126">
        <f t="shared" si="54"/>
        <v>21</v>
      </c>
      <c r="R109" s="126">
        <f t="shared" si="55"/>
        <v>21</v>
      </c>
      <c r="S109" s="58">
        <f t="shared" si="56"/>
      </c>
      <c r="T109" s="58">
        <f t="shared" si="57"/>
      </c>
      <c r="U109" s="58">
        <f t="shared" si="58"/>
      </c>
      <c r="V109" s="58">
        <f t="shared" si="59"/>
      </c>
      <c r="W109" s="58">
        <f t="shared" si="60"/>
      </c>
      <c r="X109" s="58">
        <f t="shared" si="61"/>
        <v>1</v>
      </c>
      <c r="Y109" s="141">
        <f t="shared" si="71"/>
      </c>
      <c r="Z109" s="144">
        <f t="shared" si="62"/>
      </c>
      <c r="AA109" s="14"/>
      <c r="AB109" s="69">
        <f t="shared" si="38"/>
        <v>1</v>
      </c>
      <c r="AC109" s="50"/>
      <c r="AD109" s="50"/>
      <c r="AE109" s="50"/>
      <c r="AF109" s="50"/>
      <c r="AG109" s="14"/>
      <c r="AH109" s="70">
        <f t="shared" si="63"/>
        <v>3</v>
      </c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X109" s="74">
        <f t="shared" si="39"/>
        <v>9</v>
      </c>
      <c r="AY109" s="75">
        <f t="shared" si="40"/>
        <v>6</v>
      </c>
      <c r="AZ109" s="76">
        <f t="shared" si="64"/>
      </c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7"/>
      <c r="CG109" s="86">
        <f t="shared" si="72"/>
      </c>
      <c r="CH109" s="87">
        <f t="shared" si="73"/>
      </c>
      <c r="CI109" s="87">
        <f t="shared" si="41"/>
      </c>
      <c r="CJ109" s="87">
        <f t="shared" si="65"/>
      </c>
      <c r="CK109" s="88">
        <f t="shared" si="66"/>
        <v>1</v>
      </c>
      <c r="CL109" s="88">
        <f t="shared" si="67"/>
        <v>1</v>
      </c>
      <c r="CM109" s="88">
        <f t="shared" si="68"/>
        <v>1</v>
      </c>
      <c r="CN109" s="88">
        <f t="shared" si="42"/>
      </c>
      <c r="CO109" s="88">
        <f t="shared" si="43"/>
      </c>
      <c r="CP109" s="89">
        <f t="shared" si="69"/>
      </c>
      <c r="CQ109" s="89">
        <f t="shared" si="44"/>
      </c>
      <c r="CR109" s="89">
        <f t="shared" si="45"/>
      </c>
      <c r="CS109" s="90">
        <f t="shared" si="46"/>
      </c>
      <c r="CU109" s="59">
        <v>84</v>
      </c>
    </row>
    <row r="110" spans="1:99" ht="16.5" thickBot="1" thickTop="1">
      <c r="A110" s="2"/>
      <c r="B110" s="2"/>
      <c r="C110" s="2"/>
      <c r="D110" s="2"/>
      <c r="E110" s="2"/>
      <c r="F110" s="44">
        <f t="shared" si="47"/>
        <v>1</v>
      </c>
      <c r="G110" s="44">
        <f t="shared" si="48"/>
        <v>1</v>
      </c>
      <c r="H110" s="44">
        <f t="shared" si="49"/>
        <v>1</v>
      </c>
      <c r="I110" s="44">
        <f t="shared" si="70"/>
        <v>1</v>
      </c>
      <c r="J110" s="55"/>
      <c r="K110" s="59">
        <v>85</v>
      </c>
      <c r="L110" s="57">
        <f t="shared" si="50"/>
        <v>85</v>
      </c>
      <c r="M110" s="60">
        <f t="shared" si="51"/>
        <v>1</v>
      </c>
      <c r="N110" s="121"/>
      <c r="O110" s="126">
        <f t="shared" si="52"/>
        <v>21</v>
      </c>
      <c r="P110" s="126">
        <f t="shared" si="53"/>
        <v>21</v>
      </c>
      <c r="Q110" s="126">
        <f t="shared" si="54"/>
        <v>21</v>
      </c>
      <c r="R110" s="126">
        <f t="shared" si="55"/>
        <v>21</v>
      </c>
      <c r="S110" s="58">
        <f t="shared" si="56"/>
        <v>1</v>
      </c>
      <c r="T110" s="58">
        <f t="shared" si="57"/>
        <v>1</v>
      </c>
      <c r="U110" s="58">
        <f t="shared" si="58"/>
        <v>1</v>
      </c>
      <c r="V110" s="58">
        <f t="shared" si="59"/>
        <v>1</v>
      </c>
      <c r="W110" s="58">
        <f t="shared" si="60"/>
        <v>1</v>
      </c>
      <c r="X110" s="58">
        <f t="shared" si="61"/>
        <v>1</v>
      </c>
      <c r="Y110" s="141">
        <f t="shared" si="71"/>
        <v>1</v>
      </c>
      <c r="Z110" s="144">
        <f t="shared" si="62"/>
        <v>1</v>
      </c>
      <c r="AA110" s="14"/>
      <c r="AB110" s="69">
        <f t="shared" si="38"/>
        <v>0</v>
      </c>
      <c r="AC110" s="50"/>
      <c r="AD110" s="50"/>
      <c r="AE110" s="50"/>
      <c r="AF110" s="50"/>
      <c r="AG110" s="14"/>
      <c r="AH110" s="70">
        <f t="shared" si="63"/>
        <v>4</v>
      </c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X110" s="74">
        <f t="shared" si="39"/>
        <v>10</v>
      </c>
      <c r="AY110" s="75">
        <f t="shared" si="40"/>
        <v>10</v>
      </c>
      <c r="AZ110" s="76">
        <f t="shared" si="64"/>
        <v>1</v>
      </c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7"/>
      <c r="CG110" s="86">
        <f t="shared" si="72"/>
      </c>
      <c r="CH110" s="87">
        <f t="shared" si="73"/>
      </c>
      <c r="CI110" s="87">
        <f t="shared" si="41"/>
      </c>
      <c r="CJ110" s="87">
        <f t="shared" si="65"/>
      </c>
      <c r="CK110" s="88">
        <f t="shared" si="66"/>
      </c>
      <c r="CL110" s="88">
        <f t="shared" si="67"/>
      </c>
      <c r="CM110" s="88">
        <f t="shared" si="68"/>
      </c>
      <c r="CN110" s="88">
        <f t="shared" si="42"/>
      </c>
      <c r="CO110" s="88">
        <f t="shared" si="43"/>
      </c>
      <c r="CP110" s="89">
        <f t="shared" si="69"/>
        <v>1</v>
      </c>
      <c r="CQ110" s="89">
        <f t="shared" si="44"/>
        <v>1</v>
      </c>
      <c r="CR110" s="89">
        <f t="shared" si="45"/>
      </c>
      <c r="CS110" s="90">
        <f t="shared" si="46"/>
      </c>
      <c r="CU110" s="59">
        <v>85</v>
      </c>
    </row>
    <row r="111" spans="1:99" ht="16.5" thickBot="1" thickTop="1">
      <c r="A111" s="2"/>
      <c r="B111" s="2"/>
      <c r="C111" s="2"/>
      <c r="D111" s="2"/>
      <c r="E111" s="2"/>
      <c r="F111" s="44">
        <f t="shared" si="47"/>
        <v>1</v>
      </c>
      <c r="G111" s="44">
        <f t="shared" si="48"/>
        <v>1</v>
      </c>
      <c r="H111" s="44">
        <f t="shared" si="49"/>
        <v>1</v>
      </c>
      <c r="I111" s="44">
        <f t="shared" si="70"/>
        <v>2</v>
      </c>
      <c r="J111" s="55"/>
      <c r="K111" s="59">
        <v>86</v>
      </c>
      <c r="L111" s="57">
        <f t="shared" si="50"/>
        <v>149</v>
      </c>
      <c r="M111" s="60">
        <f t="shared" si="51"/>
      </c>
      <c r="N111" s="121"/>
      <c r="O111" s="126">
        <f t="shared" si="52"/>
        <v>22</v>
      </c>
      <c r="P111" s="126">
        <f t="shared" si="53"/>
        <v>37</v>
      </c>
      <c r="Q111" s="126">
        <f t="shared" si="54"/>
        <v>21</v>
      </c>
      <c r="R111" s="126">
        <f t="shared" si="55"/>
        <v>21</v>
      </c>
      <c r="S111" s="58">
        <f t="shared" si="56"/>
      </c>
      <c r="T111" s="58">
        <f t="shared" si="57"/>
      </c>
      <c r="U111" s="58">
        <f t="shared" si="58"/>
      </c>
      <c r="V111" s="58">
        <f t="shared" si="59"/>
      </c>
      <c r="W111" s="58">
        <f t="shared" si="60"/>
      </c>
      <c r="X111" s="58">
        <f t="shared" si="61"/>
        <v>1</v>
      </c>
      <c r="Y111" s="141">
        <f t="shared" si="71"/>
      </c>
      <c r="Z111" s="144">
        <f t="shared" si="62"/>
      </c>
      <c r="AA111" s="14"/>
      <c r="AB111" s="69">
        <f t="shared" si="38"/>
        <v>1</v>
      </c>
      <c r="AC111" s="50"/>
      <c r="AD111" s="50"/>
      <c r="AE111" s="50"/>
      <c r="AF111" s="50"/>
      <c r="AG111" s="14"/>
      <c r="AH111" s="70">
        <f t="shared" si="63"/>
        <v>5</v>
      </c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X111" s="74">
        <f t="shared" si="39"/>
        <v>11</v>
      </c>
      <c r="AY111" s="75">
        <f t="shared" si="40"/>
        <v>14</v>
      </c>
      <c r="AZ111" s="76">
        <f t="shared" si="64"/>
      </c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7"/>
      <c r="CG111" s="86">
        <f t="shared" si="72"/>
      </c>
      <c r="CH111" s="87">
        <f t="shared" si="73"/>
      </c>
      <c r="CI111" s="87">
        <f t="shared" si="41"/>
      </c>
      <c r="CJ111" s="87">
        <f t="shared" si="65"/>
      </c>
      <c r="CK111" s="88">
        <f t="shared" si="66"/>
      </c>
      <c r="CL111" s="88">
        <f t="shared" si="67"/>
      </c>
      <c r="CM111" s="88">
        <f t="shared" si="68"/>
      </c>
      <c r="CN111" s="88">
        <f t="shared" si="42"/>
      </c>
      <c r="CO111" s="88">
        <f t="shared" si="43"/>
      </c>
      <c r="CP111" s="89">
        <f t="shared" si="69"/>
        <v>1</v>
      </c>
      <c r="CQ111" s="89">
        <f t="shared" si="44"/>
      </c>
      <c r="CR111" s="89">
        <f t="shared" si="45"/>
      </c>
      <c r="CS111" s="90">
        <f t="shared" si="46"/>
        <v>1</v>
      </c>
      <c r="CU111" s="59">
        <v>86</v>
      </c>
    </row>
    <row r="112" spans="1:99" ht="16.5" thickBot="1" thickTop="1">
      <c r="A112" s="2"/>
      <c r="B112" s="2"/>
      <c r="C112" s="2"/>
      <c r="D112" s="2"/>
      <c r="E112" s="2"/>
      <c r="F112" s="44">
        <f t="shared" si="47"/>
        <v>1</v>
      </c>
      <c r="G112" s="44">
        <f t="shared" si="48"/>
        <v>1</v>
      </c>
      <c r="H112" s="44">
        <f t="shared" si="49"/>
        <v>1</v>
      </c>
      <c r="I112" s="44">
        <f t="shared" si="70"/>
        <v>3</v>
      </c>
      <c r="J112" s="55"/>
      <c r="K112" s="59">
        <v>87</v>
      </c>
      <c r="L112" s="57">
        <f t="shared" si="50"/>
        <v>213</v>
      </c>
      <c r="M112" s="60">
        <f t="shared" si="51"/>
      </c>
      <c r="N112" s="121"/>
      <c r="O112" s="126">
        <f t="shared" si="52"/>
        <v>23</v>
      </c>
      <c r="P112" s="126">
        <f t="shared" si="53"/>
        <v>53</v>
      </c>
      <c r="Q112" s="126">
        <f t="shared" si="54"/>
        <v>21</v>
      </c>
      <c r="R112" s="126">
        <f t="shared" si="55"/>
        <v>21</v>
      </c>
      <c r="S112" s="58">
        <f t="shared" si="56"/>
      </c>
      <c r="T112" s="58">
        <f t="shared" si="57"/>
      </c>
      <c r="U112" s="58">
        <f t="shared" si="58"/>
      </c>
      <c r="V112" s="58">
        <f t="shared" si="59"/>
      </c>
      <c r="W112" s="58">
        <f t="shared" si="60"/>
      </c>
      <c r="X112" s="58">
        <f t="shared" si="61"/>
        <v>1</v>
      </c>
      <c r="Y112" s="141">
        <f t="shared" si="71"/>
      </c>
      <c r="Z112" s="144">
        <f t="shared" si="62"/>
      </c>
      <c r="AA112" s="14"/>
      <c r="AB112" s="69">
        <f t="shared" si="38"/>
        <v>1</v>
      </c>
      <c r="AC112" s="50"/>
      <c r="AD112" s="50"/>
      <c r="AE112" s="50"/>
      <c r="AF112" s="50"/>
      <c r="AG112" s="14"/>
      <c r="AH112" s="70">
        <f t="shared" si="63"/>
        <v>6</v>
      </c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X112" s="74">
        <f t="shared" si="39"/>
        <v>12</v>
      </c>
      <c r="AY112" s="75">
        <f t="shared" si="40"/>
        <v>18</v>
      </c>
      <c r="AZ112" s="76">
        <f t="shared" si="64"/>
      </c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7"/>
      <c r="CG112" s="86">
        <f t="shared" si="72"/>
      </c>
      <c r="CH112" s="87">
        <f t="shared" si="73"/>
      </c>
      <c r="CI112" s="87">
        <f t="shared" si="41"/>
      </c>
      <c r="CJ112" s="87">
        <f t="shared" si="65"/>
      </c>
      <c r="CK112" s="88">
        <f t="shared" si="66"/>
      </c>
      <c r="CL112" s="88">
        <f t="shared" si="67"/>
      </c>
      <c r="CM112" s="88">
        <f t="shared" si="68"/>
      </c>
      <c r="CN112" s="88">
        <f t="shared" si="42"/>
      </c>
      <c r="CO112" s="88">
        <f t="shared" si="43"/>
      </c>
      <c r="CP112" s="89">
        <f t="shared" si="69"/>
        <v>1</v>
      </c>
      <c r="CQ112" s="89">
        <f t="shared" si="44"/>
      </c>
      <c r="CR112" s="89">
        <f t="shared" si="45"/>
      </c>
      <c r="CS112" s="90">
        <f t="shared" si="46"/>
        <v>1</v>
      </c>
      <c r="CU112" s="59">
        <v>87</v>
      </c>
    </row>
    <row r="113" spans="1:99" ht="16.5" thickBot="1" thickTop="1">
      <c r="A113" s="2"/>
      <c r="B113" s="2"/>
      <c r="C113" s="2"/>
      <c r="D113" s="2"/>
      <c r="E113" s="2"/>
      <c r="F113" s="44">
        <f t="shared" si="47"/>
        <v>1</v>
      </c>
      <c r="G113" s="44">
        <f t="shared" si="48"/>
        <v>1</v>
      </c>
      <c r="H113" s="44">
        <f t="shared" si="49"/>
        <v>2</v>
      </c>
      <c r="I113" s="44">
        <f t="shared" si="70"/>
        <v>0</v>
      </c>
      <c r="J113" s="55"/>
      <c r="K113" s="59">
        <v>88</v>
      </c>
      <c r="L113" s="57">
        <f t="shared" si="50"/>
        <v>37</v>
      </c>
      <c r="M113" s="60">
        <f t="shared" si="51"/>
      </c>
      <c r="N113" s="121"/>
      <c r="O113" s="126">
        <f t="shared" si="52"/>
        <v>24</v>
      </c>
      <c r="P113" s="126">
        <f t="shared" si="53"/>
        <v>9</v>
      </c>
      <c r="Q113" s="126">
        <f t="shared" si="54"/>
        <v>37</v>
      </c>
      <c r="R113" s="126">
        <f t="shared" si="55"/>
        <v>22</v>
      </c>
      <c r="S113" s="58">
        <f t="shared" si="56"/>
      </c>
      <c r="T113" s="58">
        <f t="shared" si="57"/>
      </c>
      <c r="U113" s="58">
        <f t="shared" si="58"/>
      </c>
      <c r="V113" s="58">
        <f t="shared" si="59"/>
      </c>
      <c r="W113" s="58">
        <f t="shared" si="60"/>
      </c>
      <c r="X113" s="58">
        <f t="shared" si="61"/>
      </c>
      <c r="Y113" s="141">
        <f t="shared" si="71"/>
      </c>
      <c r="Z113" s="144">
        <f t="shared" si="62"/>
      </c>
      <c r="AA113" s="14"/>
      <c r="AB113" s="69">
        <f t="shared" si="38"/>
        <v>2</v>
      </c>
      <c r="AC113" s="50"/>
      <c r="AD113" s="50"/>
      <c r="AE113" s="50"/>
      <c r="AF113" s="50"/>
      <c r="AG113" s="14"/>
      <c r="AH113" s="70">
        <f t="shared" si="63"/>
        <v>4</v>
      </c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X113" s="74">
        <f t="shared" si="39"/>
        <v>11</v>
      </c>
      <c r="AY113" s="75">
        <f t="shared" si="40"/>
        <v>9</v>
      </c>
      <c r="AZ113" s="76">
        <f t="shared" si="64"/>
      </c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7"/>
      <c r="CG113" s="86">
        <f t="shared" si="72"/>
      </c>
      <c r="CH113" s="87">
        <f t="shared" si="73"/>
      </c>
      <c r="CI113" s="87">
        <f t="shared" si="41"/>
      </c>
      <c r="CJ113" s="87">
        <f t="shared" si="65"/>
      </c>
      <c r="CK113" s="88">
        <f t="shared" si="66"/>
        <v>1</v>
      </c>
      <c r="CL113" s="88">
        <f t="shared" si="67"/>
        <v>1</v>
      </c>
      <c r="CM113" s="88">
        <f t="shared" si="68"/>
      </c>
      <c r="CN113" s="88">
        <f t="shared" si="42"/>
        <v>1</v>
      </c>
      <c r="CO113" s="88">
        <f t="shared" si="43"/>
      </c>
      <c r="CP113" s="89">
        <f t="shared" si="69"/>
      </c>
      <c r="CQ113" s="89">
        <f t="shared" si="44"/>
      </c>
      <c r="CR113" s="89">
        <f t="shared" si="45"/>
      </c>
      <c r="CS113" s="90">
        <f t="shared" si="46"/>
      </c>
      <c r="CU113" s="59">
        <v>88</v>
      </c>
    </row>
    <row r="114" spans="1:99" ht="16.5" thickBot="1" thickTop="1">
      <c r="A114" s="2"/>
      <c r="B114" s="2"/>
      <c r="C114" s="2"/>
      <c r="D114" s="2"/>
      <c r="E114" s="2"/>
      <c r="F114" s="44">
        <f t="shared" si="47"/>
        <v>1</v>
      </c>
      <c r="G114" s="44">
        <f t="shared" si="48"/>
        <v>1</v>
      </c>
      <c r="H114" s="44">
        <f t="shared" si="49"/>
        <v>2</v>
      </c>
      <c r="I114" s="44">
        <f t="shared" si="70"/>
        <v>1</v>
      </c>
      <c r="J114" s="55"/>
      <c r="K114" s="59">
        <v>89</v>
      </c>
      <c r="L114" s="57">
        <f t="shared" si="50"/>
        <v>101</v>
      </c>
      <c r="M114" s="60">
        <f t="shared" si="51"/>
      </c>
      <c r="N114" s="121"/>
      <c r="O114" s="126">
        <f t="shared" si="52"/>
        <v>25</v>
      </c>
      <c r="P114" s="126">
        <f t="shared" si="53"/>
        <v>25</v>
      </c>
      <c r="Q114" s="126">
        <f t="shared" si="54"/>
        <v>37</v>
      </c>
      <c r="R114" s="126">
        <f t="shared" si="55"/>
        <v>22</v>
      </c>
      <c r="S114" s="58">
        <f t="shared" si="56"/>
        <v>1</v>
      </c>
      <c r="T114" s="58">
        <f t="shared" si="57"/>
      </c>
      <c r="U114" s="58">
        <f t="shared" si="58"/>
      </c>
      <c r="V114" s="58">
        <f t="shared" si="59"/>
      </c>
      <c r="W114" s="58">
        <f t="shared" si="60"/>
      </c>
      <c r="X114" s="58">
        <f t="shared" si="61"/>
      </c>
      <c r="Y114" s="141">
        <f t="shared" si="71"/>
      </c>
      <c r="Z114" s="144">
        <f t="shared" si="62"/>
      </c>
      <c r="AA114" s="14"/>
      <c r="AB114" s="69">
        <f t="shared" si="38"/>
        <v>2</v>
      </c>
      <c r="AC114" s="50"/>
      <c r="AD114" s="50"/>
      <c r="AE114" s="50"/>
      <c r="AF114" s="50"/>
      <c r="AG114" s="14"/>
      <c r="AH114" s="70">
        <f t="shared" si="63"/>
        <v>5</v>
      </c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X114" s="74">
        <f t="shared" si="39"/>
        <v>12</v>
      </c>
      <c r="AY114" s="75">
        <f t="shared" si="40"/>
        <v>13</v>
      </c>
      <c r="AZ114" s="76">
        <f t="shared" si="64"/>
      </c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7"/>
      <c r="CG114" s="86">
        <f t="shared" si="72"/>
      </c>
      <c r="CH114" s="87">
        <f t="shared" si="73"/>
      </c>
      <c r="CI114" s="87">
        <f t="shared" si="41"/>
      </c>
      <c r="CJ114" s="87">
        <f t="shared" si="65"/>
      </c>
      <c r="CK114" s="88">
        <f t="shared" si="66"/>
      </c>
      <c r="CL114" s="88">
        <f t="shared" si="67"/>
      </c>
      <c r="CM114" s="88">
        <f t="shared" si="68"/>
      </c>
      <c r="CN114" s="88">
        <f t="shared" si="42"/>
      </c>
      <c r="CO114" s="88">
        <f t="shared" si="43"/>
      </c>
      <c r="CP114" s="89">
        <f t="shared" si="69"/>
        <v>1</v>
      </c>
      <c r="CQ114" s="89">
        <f t="shared" si="44"/>
      </c>
      <c r="CR114" s="89">
        <f t="shared" si="45"/>
      </c>
      <c r="CS114" s="90">
        <f t="shared" si="46"/>
      </c>
      <c r="CU114" s="59">
        <v>89</v>
      </c>
    </row>
    <row r="115" spans="1:99" ht="16.5" thickBot="1" thickTop="1">
      <c r="A115" s="2"/>
      <c r="B115" s="2"/>
      <c r="C115" s="2"/>
      <c r="D115" s="2"/>
      <c r="E115" s="2"/>
      <c r="F115" s="44">
        <f t="shared" si="47"/>
        <v>1</v>
      </c>
      <c r="G115" s="44">
        <f t="shared" si="48"/>
        <v>1</v>
      </c>
      <c r="H115" s="44">
        <f t="shared" si="49"/>
        <v>2</v>
      </c>
      <c r="I115" s="44">
        <f t="shared" si="70"/>
        <v>2</v>
      </c>
      <c r="J115" s="55"/>
      <c r="K115" s="59">
        <v>90</v>
      </c>
      <c r="L115" s="57">
        <f t="shared" si="50"/>
        <v>165</v>
      </c>
      <c r="M115" s="60">
        <f t="shared" si="51"/>
      </c>
      <c r="N115" s="121"/>
      <c r="O115" s="126">
        <f t="shared" si="52"/>
        <v>26</v>
      </c>
      <c r="P115" s="126">
        <f t="shared" si="53"/>
        <v>41</v>
      </c>
      <c r="Q115" s="126">
        <f t="shared" si="54"/>
        <v>37</v>
      </c>
      <c r="R115" s="126">
        <f t="shared" si="55"/>
        <v>22</v>
      </c>
      <c r="S115" s="58">
        <f t="shared" si="56"/>
      </c>
      <c r="T115" s="58">
        <f t="shared" si="57"/>
      </c>
      <c r="U115" s="58">
        <f t="shared" si="58"/>
      </c>
      <c r="V115" s="58">
        <f t="shared" si="59"/>
      </c>
      <c r="W115" s="58">
        <f t="shared" si="60"/>
      </c>
      <c r="X115" s="58">
        <f t="shared" si="61"/>
      </c>
      <c r="Y115" s="141">
        <f t="shared" si="71"/>
      </c>
      <c r="Z115" s="144">
        <f t="shared" si="62"/>
      </c>
      <c r="AA115" s="14"/>
      <c r="AB115" s="69">
        <f t="shared" si="38"/>
        <v>1</v>
      </c>
      <c r="AC115" s="50"/>
      <c r="AD115" s="50"/>
      <c r="AE115" s="50"/>
      <c r="AF115" s="50"/>
      <c r="AG115" s="14"/>
      <c r="AH115" s="70">
        <f t="shared" si="63"/>
        <v>6</v>
      </c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X115" s="74">
        <f t="shared" si="39"/>
        <v>13</v>
      </c>
      <c r="AY115" s="75">
        <f t="shared" si="40"/>
        <v>17</v>
      </c>
      <c r="AZ115" s="76">
        <f t="shared" si="64"/>
      </c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7"/>
      <c r="CG115" s="86">
        <f t="shared" si="72"/>
      </c>
      <c r="CH115" s="87">
        <f t="shared" si="73"/>
      </c>
      <c r="CI115" s="87">
        <f t="shared" si="41"/>
      </c>
      <c r="CJ115" s="87">
        <f t="shared" si="65"/>
      </c>
      <c r="CK115" s="88">
        <f t="shared" si="66"/>
      </c>
      <c r="CL115" s="88">
        <f t="shared" si="67"/>
      </c>
      <c r="CM115" s="88">
        <f t="shared" si="68"/>
      </c>
      <c r="CN115" s="88">
        <f t="shared" si="42"/>
      </c>
      <c r="CO115" s="88">
        <f t="shared" si="43"/>
      </c>
      <c r="CP115" s="89">
        <f t="shared" si="69"/>
        <v>1</v>
      </c>
      <c r="CQ115" s="89">
        <f t="shared" si="44"/>
      </c>
      <c r="CR115" s="89">
        <f t="shared" si="45"/>
        <v>1</v>
      </c>
      <c r="CS115" s="90">
        <f t="shared" si="46"/>
      </c>
      <c r="CU115" s="59">
        <v>90</v>
      </c>
    </row>
    <row r="116" spans="1:99" ht="16.5" thickBot="1" thickTop="1">
      <c r="A116" s="2"/>
      <c r="B116" s="2"/>
      <c r="C116" s="2"/>
      <c r="D116" s="2"/>
      <c r="E116" s="2"/>
      <c r="F116" s="44">
        <f t="shared" si="47"/>
        <v>1</v>
      </c>
      <c r="G116" s="44">
        <f t="shared" si="48"/>
        <v>1</v>
      </c>
      <c r="H116" s="44">
        <f t="shared" si="49"/>
        <v>2</v>
      </c>
      <c r="I116" s="44">
        <f t="shared" si="70"/>
        <v>3</v>
      </c>
      <c r="J116" s="55"/>
      <c r="K116" s="59">
        <v>91</v>
      </c>
      <c r="L116" s="57">
        <f t="shared" si="50"/>
        <v>229</v>
      </c>
      <c r="M116" s="60">
        <f t="shared" si="51"/>
      </c>
      <c r="N116" s="121"/>
      <c r="O116" s="126">
        <f t="shared" si="52"/>
        <v>27</v>
      </c>
      <c r="P116" s="126">
        <f t="shared" si="53"/>
        <v>57</v>
      </c>
      <c r="Q116" s="126">
        <f t="shared" si="54"/>
        <v>37</v>
      </c>
      <c r="R116" s="126">
        <f t="shared" si="55"/>
        <v>22</v>
      </c>
      <c r="S116" s="58">
        <f t="shared" si="56"/>
      </c>
      <c r="T116" s="58">
        <f t="shared" si="57"/>
      </c>
      <c r="U116" s="58">
        <f t="shared" si="58"/>
      </c>
      <c r="V116" s="58">
        <f t="shared" si="59"/>
      </c>
      <c r="W116" s="58">
        <f t="shared" si="60"/>
      </c>
      <c r="X116" s="58">
        <f t="shared" si="61"/>
      </c>
      <c r="Y116" s="141">
        <f t="shared" si="71"/>
      </c>
      <c r="Z116" s="144">
        <f t="shared" si="62"/>
      </c>
      <c r="AA116" s="14"/>
      <c r="AB116" s="69">
        <f t="shared" si="38"/>
        <v>2</v>
      </c>
      <c r="AC116" s="50"/>
      <c r="AD116" s="50"/>
      <c r="AE116" s="50"/>
      <c r="AF116" s="50"/>
      <c r="AG116" s="14"/>
      <c r="AH116" s="70">
        <f t="shared" si="63"/>
        <v>7</v>
      </c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X116" s="74">
        <f t="shared" si="39"/>
        <v>14</v>
      </c>
      <c r="AY116" s="75">
        <f t="shared" si="40"/>
        <v>21</v>
      </c>
      <c r="AZ116" s="76">
        <f t="shared" si="64"/>
      </c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7"/>
      <c r="CG116" s="86">
        <f t="shared" si="72"/>
      </c>
      <c r="CH116" s="87">
        <f t="shared" si="73"/>
      </c>
      <c r="CI116" s="87">
        <f t="shared" si="41"/>
      </c>
      <c r="CJ116" s="87">
        <f t="shared" si="65"/>
      </c>
      <c r="CK116" s="88">
        <f t="shared" si="66"/>
      </c>
      <c r="CL116" s="88">
        <f t="shared" si="67"/>
      </c>
      <c r="CM116" s="88">
        <f t="shared" si="68"/>
      </c>
      <c r="CN116" s="88">
        <f t="shared" si="42"/>
      </c>
      <c r="CO116" s="88">
        <f t="shared" si="43"/>
      </c>
      <c r="CP116" s="89">
        <f t="shared" si="69"/>
        <v>1</v>
      </c>
      <c r="CQ116" s="89">
        <f t="shared" si="44"/>
      </c>
      <c r="CR116" s="89">
        <f t="shared" si="45"/>
      </c>
      <c r="CS116" s="90">
        <f t="shared" si="46"/>
      </c>
      <c r="CU116" s="59">
        <v>91</v>
      </c>
    </row>
    <row r="117" spans="1:99" ht="16.5" thickBot="1" thickTop="1">
      <c r="A117" s="2"/>
      <c r="B117" s="2"/>
      <c r="C117" s="2"/>
      <c r="D117" s="2"/>
      <c r="E117" s="2"/>
      <c r="F117" s="44">
        <f t="shared" si="47"/>
        <v>1</v>
      </c>
      <c r="G117" s="44">
        <f t="shared" si="48"/>
        <v>1</v>
      </c>
      <c r="H117" s="44">
        <f t="shared" si="49"/>
        <v>3</v>
      </c>
      <c r="I117" s="44">
        <f t="shared" si="70"/>
        <v>0</v>
      </c>
      <c r="J117" s="55"/>
      <c r="K117" s="59">
        <v>92</v>
      </c>
      <c r="L117" s="57">
        <f t="shared" si="50"/>
        <v>53</v>
      </c>
      <c r="M117" s="60">
        <f t="shared" si="51"/>
      </c>
      <c r="N117" s="121"/>
      <c r="O117" s="126">
        <f t="shared" si="52"/>
        <v>28</v>
      </c>
      <c r="P117" s="126">
        <f t="shared" si="53"/>
        <v>13</v>
      </c>
      <c r="Q117" s="126">
        <f t="shared" si="54"/>
        <v>53</v>
      </c>
      <c r="R117" s="126">
        <f t="shared" si="55"/>
        <v>23</v>
      </c>
      <c r="S117" s="58">
        <f t="shared" si="56"/>
      </c>
      <c r="T117" s="58">
        <f t="shared" si="57"/>
      </c>
      <c r="U117" s="58">
        <f t="shared" si="58"/>
      </c>
      <c r="V117" s="58">
        <f t="shared" si="59"/>
      </c>
      <c r="W117" s="58">
        <f t="shared" si="60"/>
      </c>
      <c r="X117" s="58">
        <f t="shared" si="61"/>
      </c>
      <c r="Y117" s="141">
        <f t="shared" si="71"/>
      </c>
      <c r="Z117" s="144">
        <f t="shared" si="62"/>
      </c>
      <c r="AA117" s="14"/>
      <c r="AB117" s="69">
        <f t="shared" si="38"/>
        <v>2</v>
      </c>
      <c r="AC117" s="50"/>
      <c r="AD117" s="50"/>
      <c r="AE117" s="50"/>
      <c r="AF117" s="50"/>
      <c r="AG117" s="14"/>
      <c r="AH117" s="70">
        <f t="shared" si="63"/>
        <v>5</v>
      </c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X117" s="74">
        <f t="shared" si="39"/>
        <v>13</v>
      </c>
      <c r="AY117" s="75">
        <f t="shared" si="40"/>
        <v>12</v>
      </c>
      <c r="AZ117" s="76">
        <f t="shared" si="64"/>
      </c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7"/>
      <c r="CG117" s="86">
        <f t="shared" si="72"/>
      </c>
      <c r="CH117" s="87">
        <f t="shared" si="73"/>
      </c>
      <c r="CI117" s="87">
        <f t="shared" si="41"/>
      </c>
      <c r="CJ117" s="87">
        <f t="shared" si="65"/>
      </c>
      <c r="CK117" s="88">
        <f t="shared" si="66"/>
        <v>1</v>
      </c>
      <c r="CL117" s="88">
        <f t="shared" si="67"/>
        <v>1</v>
      </c>
      <c r="CM117" s="88">
        <f t="shared" si="68"/>
      </c>
      <c r="CN117" s="88">
        <f t="shared" si="42"/>
        <v>1</v>
      </c>
      <c r="CO117" s="88">
        <f t="shared" si="43"/>
      </c>
      <c r="CP117" s="89">
        <f t="shared" si="69"/>
      </c>
      <c r="CQ117" s="89">
        <f t="shared" si="44"/>
      </c>
      <c r="CR117" s="89">
        <f t="shared" si="45"/>
      </c>
      <c r="CS117" s="90">
        <f t="shared" si="46"/>
      </c>
      <c r="CU117" s="59">
        <v>92</v>
      </c>
    </row>
    <row r="118" spans="1:99" ht="16.5" thickBot="1" thickTop="1">
      <c r="A118" s="2"/>
      <c r="B118" s="2"/>
      <c r="C118" s="2"/>
      <c r="D118" s="2"/>
      <c r="E118" s="2"/>
      <c r="F118" s="44">
        <f t="shared" si="47"/>
        <v>1</v>
      </c>
      <c r="G118" s="44">
        <f t="shared" si="48"/>
        <v>1</v>
      </c>
      <c r="H118" s="44">
        <f t="shared" si="49"/>
        <v>3</v>
      </c>
      <c r="I118" s="44">
        <f t="shared" si="70"/>
        <v>1</v>
      </c>
      <c r="J118" s="55"/>
      <c r="K118" s="59">
        <v>93</v>
      </c>
      <c r="L118" s="57">
        <f t="shared" si="50"/>
        <v>117</v>
      </c>
      <c r="M118" s="60">
        <f t="shared" si="51"/>
      </c>
      <c r="N118" s="121"/>
      <c r="O118" s="126">
        <f t="shared" si="52"/>
        <v>29</v>
      </c>
      <c r="P118" s="126">
        <f t="shared" si="53"/>
        <v>29</v>
      </c>
      <c r="Q118" s="126">
        <f t="shared" si="54"/>
        <v>53</v>
      </c>
      <c r="R118" s="126">
        <f t="shared" si="55"/>
        <v>23</v>
      </c>
      <c r="S118" s="58">
        <f t="shared" si="56"/>
        <v>1</v>
      </c>
      <c r="T118" s="58">
        <f t="shared" si="57"/>
      </c>
      <c r="U118" s="58">
        <f t="shared" si="58"/>
      </c>
      <c r="V118" s="58">
        <f t="shared" si="59"/>
      </c>
      <c r="W118" s="58">
        <f t="shared" si="60"/>
      </c>
      <c r="X118" s="58">
        <f t="shared" si="61"/>
      </c>
      <c r="Y118" s="141">
        <f t="shared" si="71"/>
      </c>
      <c r="Z118" s="144">
        <f t="shared" si="62"/>
      </c>
      <c r="AA118" s="14"/>
      <c r="AB118" s="69">
        <f t="shared" si="38"/>
        <v>2</v>
      </c>
      <c r="AC118" s="50"/>
      <c r="AD118" s="50"/>
      <c r="AE118" s="50"/>
      <c r="AF118" s="50"/>
      <c r="AG118" s="14"/>
      <c r="AH118" s="70">
        <f t="shared" si="63"/>
        <v>6</v>
      </c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X118" s="74">
        <f t="shared" si="39"/>
        <v>14</v>
      </c>
      <c r="AY118" s="75">
        <f t="shared" si="40"/>
        <v>16</v>
      </c>
      <c r="AZ118" s="76">
        <f t="shared" si="64"/>
      </c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7"/>
      <c r="CG118" s="86">
        <f t="shared" si="72"/>
      </c>
      <c r="CH118" s="87">
        <f t="shared" si="73"/>
      </c>
      <c r="CI118" s="87">
        <f t="shared" si="41"/>
      </c>
      <c r="CJ118" s="87">
        <f t="shared" si="65"/>
      </c>
      <c r="CK118" s="88">
        <f t="shared" si="66"/>
      </c>
      <c r="CL118" s="88">
        <f t="shared" si="67"/>
      </c>
      <c r="CM118" s="88">
        <f t="shared" si="68"/>
      </c>
      <c r="CN118" s="88">
        <f t="shared" si="42"/>
      </c>
      <c r="CO118" s="88">
        <f t="shared" si="43"/>
      </c>
      <c r="CP118" s="89">
        <f t="shared" si="69"/>
        <v>1</v>
      </c>
      <c r="CQ118" s="89">
        <f t="shared" si="44"/>
      </c>
      <c r="CR118" s="89">
        <f t="shared" si="45"/>
      </c>
      <c r="CS118" s="90">
        <f t="shared" si="46"/>
      </c>
      <c r="CU118" s="59">
        <v>93</v>
      </c>
    </row>
    <row r="119" spans="1:99" ht="16.5" thickBot="1" thickTop="1">
      <c r="A119" s="2"/>
      <c r="B119" s="2"/>
      <c r="C119" s="2"/>
      <c r="D119" s="2"/>
      <c r="E119" s="2"/>
      <c r="F119" s="44">
        <f t="shared" si="47"/>
        <v>1</v>
      </c>
      <c r="G119" s="44">
        <f t="shared" si="48"/>
        <v>1</v>
      </c>
      <c r="H119" s="44">
        <f t="shared" si="49"/>
        <v>3</v>
      </c>
      <c r="I119" s="44">
        <f t="shared" si="70"/>
        <v>2</v>
      </c>
      <c r="J119" s="55"/>
      <c r="K119" s="59">
        <v>94</v>
      </c>
      <c r="L119" s="57">
        <f t="shared" si="50"/>
        <v>181</v>
      </c>
      <c r="M119" s="60">
        <f t="shared" si="51"/>
      </c>
      <c r="N119" s="121"/>
      <c r="O119" s="126">
        <f t="shared" si="52"/>
        <v>30</v>
      </c>
      <c r="P119" s="126">
        <f t="shared" si="53"/>
        <v>45</v>
      </c>
      <c r="Q119" s="126">
        <f t="shared" si="54"/>
        <v>53</v>
      </c>
      <c r="R119" s="126">
        <f t="shared" si="55"/>
        <v>23</v>
      </c>
      <c r="S119" s="58">
        <f t="shared" si="56"/>
      </c>
      <c r="T119" s="58">
        <f t="shared" si="57"/>
      </c>
      <c r="U119" s="58">
        <f t="shared" si="58"/>
      </c>
      <c r="V119" s="58">
        <f t="shared" si="59"/>
      </c>
      <c r="W119" s="58">
        <f t="shared" si="60"/>
      </c>
      <c r="X119" s="58">
        <f t="shared" si="61"/>
      </c>
      <c r="Y119" s="141">
        <f t="shared" si="71"/>
      </c>
      <c r="Z119" s="144">
        <f t="shared" si="62"/>
      </c>
      <c r="AA119" s="14"/>
      <c r="AB119" s="69">
        <f t="shared" si="38"/>
        <v>2</v>
      </c>
      <c r="AC119" s="50"/>
      <c r="AD119" s="50"/>
      <c r="AE119" s="50"/>
      <c r="AF119" s="50"/>
      <c r="AG119" s="14"/>
      <c r="AH119" s="70">
        <f t="shared" si="63"/>
        <v>7</v>
      </c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X119" s="74">
        <f t="shared" si="39"/>
        <v>15</v>
      </c>
      <c r="AY119" s="75">
        <f t="shared" si="40"/>
        <v>20</v>
      </c>
      <c r="AZ119" s="76">
        <f t="shared" si="64"/>
      </c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7"/>
      <c r="CG119" s="86">
        <f t="shared" si="72"/>
      </c>
      <c r="CH119" s="87">
        <f t="shared" si="73"/>
      </c>
      <c r="CI119" s="87">
        <f t="shared" si="41"/>
      </c>
      <c r="CJ119" s="87">
        <f t="shared" si="65"/>
      </c>
      <c r="CK119" s="88">
        <f t="shared" si="66"/>
      </c>
      <c r="CL119" s="88">
        <f t="shared" si="67"/>
      </c>
      <c r="CM119" s="88">
        <f t="shared" si="68"/>
      </c>
      <c r="CN119" s="88">
        <f t="shared" si="42"/>
      </c>
      <c r="CO119" s="88">
        <f t="shared" si="43"/>
      </c>
      <c r="CP119" s="89">
        <f t="shared" si="69"/>
        <v>1</v>
      </c>
      <c r="CQ119" s="89">
        <f t="shared" si="44"/>
      </c>
      <c r="CR119" s="89">
        <f t="shared" si="45"/>
      </c>
      <c r="CS119" s="90">
        <f t="shared" si="46"/>
      </c>
      <c r="CU119" s="59">
        <v>94</v>
      </c>
    </row>
    <row r="120" spans="1:99" ht="16.5" thickBot="1" thickTop="1">
      <c r="A120" s="2"/>
      <c r="B120" s="2"/>
      <c r="C120" s="2"/>
      <c r="D120" s="2"/>
      <c r="E120" s="2"/>
      <c r="F120" s="44">
        <f t="shared" si="47"/>
        <v>1</v>
      </c>
      <c r="G120" s="44">
        <f t="shared" si="48"/>
        <v>1</v>
      </c>
      <c r="H120" s="44">
        <f t="shared" si="49"/>
        <v>3</v>
      </c>
      <c r="I120" s="44">
        <f t="shared" si="70"/>
        <v>3</v>
      </c>
      <c r="J120" s="55"/>
      <c r="K120" s="59">
        <v>95</v>
      </c>
      <c r="L120" s="57">
        <f t="shared" si="50"/>
        <v>245</v>
      </c>
      <c r="M120" s="60">
        <f t="shared" si="51"/>
      </c>
      <c r="N120" s="121"/>
      <c r="O120" s="126">
        <f t="shared" si="52"/>
        <v>31</v>
      </c>
      <c r="P120" s="126">
        <f t="shared" si="53"/>
        <v>61</v>
      </c>
      <c r="Q120" s="126">
        <f t="shared" si="54"/>
        <v>53</v>
      </c>
      <c r="R120" s="126">
        <f t="shared" si="55"/>
        <v>23</v>
      </c>
      <c r="S120" s="58">
        <f t="shared" si="56"/>
      </c>
      <c r="T120" s="58">
        <f t="shared" si="57"/>
      </c>
      <c r="U120" s="58">
        <f t="shared" si="58"/>
      </c>
      <c r="V120" s="58">
        <f t="shared" si="59"/>
      </c>
      <c r="W120" s="58">
        <f t="shared" si="60"/>
      </c>
      <c r="X120" s="58">
        <f t="shared" si="61"/>
      </c>
      <c r="Y120" s="141">
        <f t="shared" si="71"/>
      </c>
      <c r="Z120" s="144">
        <f t="shared" si="62"/>
      </c>
      <c r="AA120" s="14"/>
      <c r="AB120" s="69">
        <f t="shared" si="38"/>
        <v>1</v>
      </c>
      <c r="AC120" s="50"/>
      <c r="AD120" s="50"/>
      <c r="AE120" s="50"/>
      <c r="AF120" s="50"/>
      <c r="AG120" s="14"/>
      <c r="AH120" s="70">
        <f t="shared" si="63"/>
        <v>8</v>
      </c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X120" s="74">
        <f t="shared" si="39"/>
        <v>16</v>
      </c>
      <c r="AY120" s="75">
        <f t="shared" si="40"/>
        <v>24</v>
      </c>
      <c r="AZ120" s="76">
        <f t="shared" si="64"/>
      </c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7"/>
      <c r="CG120" s="86">
        <f t="shared" si="72"/>
      </c>
      <c r="CH120" s="87">
        <f t="shared" si="73"/>
      </c>
      <c r="CI120" s="87">
        <f t="shared" si="41"/>
      </c>
      <c r="CJ120" s="87">
        <f t="shared" si="65"/>
      </c>
      <c r="CK120" s="88">
        <f t="shared" si="66"/>
      </c>
      <c r="CL120" s="88">
        <f t="shared" si="67"/>
      </c>
      <c r="CM120" s="88">
        <f t="shared" si="68"/>
      </c>
      <c r="CN120" s="88">
        <f t="shared" si="42"/>
      </c>
      <c r="CO120" s="88">
        <f t="shared" si="43"/>
      </c>
      <c r="CP120" s="89">
        <f t="shared" si="69"/>
        <v>1</v>
      </c>
      <c r="CQ120" s="89">
        <f t="shared" si="44"/>
      </c>
      <c r="CR120" s="89">
        <f t="shared" si="45"/>
        <v>1</v>
      </c>
      <c r="CS120" s="90">
        <f t="shared" si="46"/>
      </c>
      <c r="CU120" s="59">
        <v>95</v>
      </c>
    </row>
    <row r="121" spans="1:99" ht="16.5" thickBot="1" thickTop="1">
      <c r="A121" s="2"/>
      <c r="B121" s="2"/>
      <c r="C121" s="2"/>
      <c r="D121" s="2"/>
      <c r="E121" s="2"/>
      <c r="F121" s="44">
        <f t="shared" si="47"/>
        <v>1</v>
      </c>
      <c r="G121" s="44">
        <f t="shared" si="48"/>
        <v>2</v>
      </c>
      <c r="H121" s="44">
        <f t="shared" si="49"/>
        <v>0</v>
      </c>
      <c r="I121" s="44">
        <f t="shared" si="70"/>
        <v>0</v>
      </c>
      <c r="J121" s="55"/>
      <c r="K121" s="59">
        <v>96</v>
      </c>
      <c r="L121" s="57">
        <f t="shared" si="50"/>
        <v>9</v>
      </c>
      <c r="M121" s="60">
        <f t="shared" si="51"/>
      </c>
      <c r="N121" s="121"/>
      <c r="O121" s="126">
        <f t="shared" si="52"/>
        <v>32</v>
      </c>
      <c r="P121" s="126">
        <f t="shared" si="53"/>
        <v>2</v>
      </c>
      <c r="Q121" s="126">
        <f t="shared" si="54"/>
        <v>9</v>
      </c>
      <c r="R121" s="126">
        <f t="shared" si="55"/>
        <v>24</v>
      </c>
      <c r="S121" s="58">
        <f t="shared" si="56"/>
      </c>
      <c r="T121" s="58">
        <f t="shared" si="57"/>
      </c>
      <c r="U121" s="58">
        <f t="shared" si="58"/>
      </c>
      <c r="V121" s="58">
        <f t="shared" si="59"/>
      </c>
      <c r="W121" s="58">
        <f t="shared" si="60"/>
      </c>
      <c r="X121" s="58">
        <f t="shared" si="61"/>
      </c>
      <c r="Y121" s="141">
        <f t="shared" si="71"/>
      </c>
      <c r="Z121" s="144">
        <f t="shared" si="62"/>
      </c>
      <c r="AA121" s="14"/>
      <c r="AB121" s="69">
        <f t="shared" si="38"/>
        <v>2</v>
      </c>
      <c r="AC121" s="50"/>
      <c r="AD121" s="50"/>
      <c r="AE121" s="50"/>
      <c r="AF121" s="50"/>
      <c r="AG121" s="14"/>
      <c r="AH121" s="70">
        <f t="shared" si="63"/>
        <v>3</v>
      </c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X121" s="74">
        <f t="shared" si="39"/>
        <v>10</v>
      </c>
      <c r="AY121" s="75">
        <f t="shared" si="40"/>
        <v>5</v>
      </c>
      <c r="AZ121" s="76">
        <f t="shared" si="64"/>
      </c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7"/>
      <c r="CG121" s="86">
        <f t="shared" si="72"/>
      </c>
      <c r="CH121" s="87">
        <f t="shared" si="73"/>
        <v>1</v>
      </c>
      <c r="CI121" s="87">
        <f t="shared" si="41"/>
        <v>1</v>
      </c>
      <c r="CJ121" s="87">
        <f t="shared" si="65"/>
      </c>
      <c r="CK121" s="88">
        <f t="shared" si="66"/>
      </c>
      <c r="CL121" s="88">
        <f t="shared" si="67"/>
      </c>
      <c r="CM121" s="88">
        <f t="shared" si="68"/>
      </c>
      <c r="CN121" s="88">
        <f t="shared" si="42"/>
      </c>
      <c r="CO121" s="88">
        <f t="shared" si="43"/>
      </c>
      <c r="CP121" s="89">
        <f t="shared" si="69"/>
      </c>
      <c r="CQ121" s="89">
        <f t="shared" si="44"/>
      </c>
      <c r="CR121" s="89">
        <f t="shared" si="45"/>
      </c>
      <c r="CS121" s="90">
        <f t="shared" si="46"/>
      </c>
      <c r="CU121" s="59">
        <v>96</v>
      </c>
    </row>
    <row r="122" spans="1:99" ht="16.5" thickBot="1" thickTop="1">
      <c r="A122" s="2"/>
      <c r="B122" s="2"/>
      <c r="C122" s="2"/>
      <c r="D122" s="2"/>
      <c r="E122" s="2"/>
      <c r="F122" s="44">
        <f t="shared" si="47"/>
        <v>1</v>
      </c>
      <c r="G122" s="44">
        <f t="shared" si="48"/>
        <v>2</v>
      </c>
      <c r="H122" s="44">
        <f t="shared" si="49"/>
        <v>0</v>
      </c>
      <c r="I122" s="44">
        <f t="shared" si="70"/>
        <v>1</v>
      </c>
      <c r="J122" s="55"/>
      <c r="K122" s="59">
        <v>97</v>
      </c>
      <c r="L122" s="57">
        <f t="shared" si="50"/>
        <v>73</v>
      </c>
      <c r="M122" s="60">
        <f t="shared" si="51"/>
      </c>
      <c r="N122" s="121"/>
      <c r="O122" s="126">
        <f t="shared" si="52"/>
        <v>33</v>
      </c>
      <c r="P122" s="126">
        <f t="shared" si="53"/>
        <v>18</v>
      </c>
      <c r="Q122" s="126">
        <f t="shared" si="54"/>
        <v>9</v>
      </c>
      <c r="R122" s="126">
        <f t="shared" si="55"/>
        <v>24</v>
      </c>
      <c r="S122" s="58">
        <f t="shared" si="56"/>
      </c>
      <c r="T122" s="58">
        <f t="shared" si="57"/>
      </c>
      <c r="U122" s="58">
        <f t="shared" si="58"/>
      </c>
      <c r="V122" s="58">
        <f t="shared" si="59"/>
      </c>
      <c r="W122" s="58">
        <f t="shared" si="60"/>
      </c>
      <c r="X122" s="58">
        <f t="shared" si="61"/>
      </c>
      <c r="Y122" s="141">
        <f t="shared" si="71"/>
      </c>
      <c r="Z122" s="144">
        <f t="shared" si="62"/>
      </c>
      <c r="AA122" s="14"/>
      <c r="AB122" s="69">
        <f t="shared" si="38"/>
        <v>3</v>
      </c>
      <c r="AC122" s="50"/>
      <c r="AD122" s="50"/>
      <c r="AE122" s="50"/>
      <c r="AF122" s="50"/>
      <c r="AG122" s="14"/>
      <c r="AH122" s="70">
        <f t="shared" si="63"/>
        <v>4</v>
      </c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X122" s="74">
        <f t="shared" si="39"/>
        <v>11</v>
      </c>
      <c r="AY122" s="75">
        <f t="shared" si="40"/>
        <v>9</v>
      </c>
      <c r="AZ122" s="76">
        <f t="shared" si="64"/>
      </c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7"/>
      <c r="CG122" s="86">
        <f t="shared" si="72"/>
      </c>
      <c r="CH122" s="87">
        <f t="shared" si="73"/>
      </c>
      <c r="CI122" s="87">
        <f t="shared" si="41"/>
      </c>
      <c r="CJ122" s="87">
        <f t="shared" si="65"/>
      </c>
      <c r="CK122" s="88">
        <f t="shared" si="66"/>
        <v>1</v>
      </c>
      <c r="CL122" s="88">
        <f t="shared" si="67"/>
      </c>
      <c r="CM122" s="88">
        <f t="shared" si="68"/>
      </c>
      <c r="CN122" s="88">
        <f t="shared" si="42"/>
      </c>
      <c r="CO122" s="88">
        <f t="shared" si="43"/>
      </c>
      <c r="CP122" s="89">
        <f t="shared" si="69"/>
      </c>
      <c r="CQ122" s="89">
        <f t="shared" si="44"/>
      </c>
      <c r="CR122" s="89">
        <f t="shared" si="45"/>
      </c>
      <c r="CS122" s="90">
        <f t="shared" si="46"/>
      </c>
      <c r="CU122" s="59">
        <v>97</v>
      </c>
    </row>
    <row r="123" spans="1:99" ht="16.5" thickBot="1" thickTop="1">
      <c r="A123" s="2"/>
      <c r="B123" s="2"/>
      <c r="C123" s="2"/>
      <c r="D123" s="2"/>
      <c r="E123" s="2"/>
      <c r="F123" s="44">
        <f t="shared" si="47"/>
        <v>1</v>
      </c>
      <c r="G123" s="44">
        <f t="shared" si="48"/>
        <v>2</v>
      </c>
      <c r="H123" s="44">
        <f t="shared" si="49"/>
        <v>0</v>
      </c>
      <c r="I123" s="44">
        <f t="shared" si="70"/>
        <v>2</v>
      </c>
      <c r="J123" s="55"/>
      <c r="K123" s="59">
        <v>98</v>
      </c>
      <c r="L123" s="57">
        <f t="shared" si="50"/>
        <v>137</v>
      </c>
      <c r="M123" s="60">
        <f t="shared" si="51"/>
      </c>
      <c r="N123" s="121"/>
      <c r="O123" s="126">
        <f t="shared" si="52"/>
        <v>34</v>
      </c>
      <c r="P123" s="126">
        <f t="shared" si="53"/>
        <v>34</v>
      </c>
      <c r="Q123" s="126">
        <f t="shared" si="54"/>
        <v>9</v>
      </c>
      <c r="R123" s="126">
        <f t="shared" si="55"/>
        <v>24</v>
      </c>
      <c r="S123" s="58">
        <f t="shared" si="56"/>
        <v>1</v>
      </c>
      <c r="T123" s="58">
        <f t="shared" si="57"/>
      </c>
      <c r="U123" s="58">
        <f t="shared" si="58"/>
      </c>
      <c r="V123" s="58">
        <f t="shared" si="59"/>
      </c>
      <c r="W123" s="58">
        <f t="shared" si="60"/>
      </c>
      <c r="X123" s="58">
        <f t="shared" si="61"/>
      </c>
      <c r="Y123" s="141">
        <f t="shared" si="71"/>
      </c>
      <c r="Z123" s="144">
        <f t="shared" si="62"/>
      </c>
      <c r="AA123" s="14"/>
      <c r="AB123" s="69">
        <f t="shared" si="38"/>
        <v>3</v>
      </c>
      <c r="AC123" s="50"/>
      <c r="AD123" s="50"/>
      <c r="AE123" s="50"/>
      <c r="AF123" s="50"/>
      <c r="AG123" s="14"/>
      <c r="AH123" s="70">
        <f t="shared" si="63"/>
        <v>5</v>
      </c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X123" s="74">
        <f t="shared" si="39"/>
        <v>12</v>
      </c>
      <c r="AY123" s="75">
        <f t="shared" si="40"/>
        <v>13</v>
      </c>
      <c r="AZ123" s="76">
        <f t="shared" si="64"/>
      </c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7"/>
      <c r="CG123" s="86">
        <f t="shared" si="72"/>
      </c>
      <c r="CH123" s="87">
        <f t="shared" si="73"/>
      </c>
      <c r="CI123" s="87">
        <f t="shared" si="41"/>
      </c>
      <c r="CJ123" s="87">
        <f t="shared" si="65"/>
      </c>
      <c r="CK123" s="88">
        <f t="shared" si="66"/>
        <v>1</v>
      </c>
      <c r="CL123" s="88">
        <f t="shared" si="67"/>
      </c>
      <c r="CM123" s="88">
        <f t="shared" si="68"/>
      </c>
      <c r="CN123" s="88">
        <f t="shared" si="42"/>
      </c>
      <c r="CO123" s="88">
        <f t="shared" si="43"/>
      </c>
      <c r="CP123" s="89">
        <f t="shared" si="69"/>
      </c>
      <c r="CQ123" s="89">
        <f t="shared" si="44"/>
      </c>
      <c r="CR123" s="89">
        <f t="shared" si="45"/>
      </c>
      <c r="CS123" s="90">
        <f t="shared" si="46"/>
      </c>
      <c r="CU123" s="59">
        <v>98</v>
      </c>
    </row>
    <row r="124" spans="1:99" ht="16.5" thickBot="1" thickTop="1">
      <c r="A124" s="2"/>
      <c r="B124" s="2"/>
      <c r="C124" s="2"/>
      <c r="D124" s="2"/>
      <c r="E124" s="2"/>
      <c r="F124" s="44">
        <f t="shared" si="47"/>
        <v>1</v>
      </c>
      <c r="G124" s="44">
        <f t="shared" si="48"/>
        <v>2</v>
      </c>
      <c r="H124" s="44">
        <f t="shared" si="49"/>
        <v>0</v>
      </c>
      <c r="I124" s="44">
        <f t="shared" si="70"/>
        <v>3</v>
      </c>
      <c r="J124" s="55"/>
      <c r="K124" s="59">
        <v>99</v>
      </c>
      <c r="L124" s="57">
        <f t="shared" si="50"/>
        <v>201</v>
      </c>
      <c r="M124" s="60">
        <f t="shared" si="51"/>
      </c>
      <c r="N124" s="121"/>
      <c r="O124" s="126">
        <f t="shared" si="52"/>
        <v>35</v>
      </c>
      <c r="P124" s="126">
        <f t="shared" si="53"/>
        <v>50</v>
      </c>
      <c r="Q124" s="126">
        <f t="shared" si="54"/>
        <v>9</v>
      </c>
      <c r="R124" s="126">
        <f t="shared" si="55"/>
        <v>24</v>
      </c>
      <c r="S124" s="58">
        <f t="shared" si="56"/>
      </c>
      <c r="T124" s="58">
        <f t="shared" si="57"/>
      </c>
      <c r="U124" s="58">
        <f t="shared" si="58"/>
      </c>
      <c r="V124" s="58">
        <f t="shared" si="59"/>
      </c>
      <c r="W124" s="58">
        <f t="shared" si="60"/>
      </c>
      <c r="X124" s="58">
        <f t="shared" si="61"/>
      </c>
      <c r="Y124" s="141">
        <f t="shared" si="71"/>
      </c>
      <c r="Z124" s="144">
        <f t="shared" si="62"/>
      </c>
      <c r="AA124" s="14"/>
      <c r="AB124" s="69">
        <f t="shared" si="38"/>
        <v>3</v>
      </c>
      <c r="AC124" s="50"/>
      <c r="AD124" s="50"/>
      <c r="AE124" s="50"/>
      <c r="AF124" s="50"/>
      <c r="AG124" s="14"/>
      <c r="AH124" s="70">
        <f t="shared" si="63"/>
        <v>6</v>
      </c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X124" s="74">
        <f t="shared" si="39"/>
        <v>13</v>
      </c>
      <c r="AY124" s="75">
        <f t="shared" si="40"/>
        <v>17</v>
      </c>
      <c r="AZ124" s="76">
        <f t="shared" si="64"/>
      </c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7"/>
      <c r="CG124" s="86">
        <f t="shared" si="72"/>
      </c>
      <c r="CH124" s="87">
        <f t="shared" si="73"/>
      </c>
      <c r="CI124" s="87">
        <f t="shared" si="41"/>
      </c>
      <c r="CJ124" s="87">
        <f t="shared" si="65"/>
      </c>
      <c r="CK124" s="88">
        <f t="shared" si="66"/>
        <v>1</v>
      </c>
      <c r="CL124" s="88">
        <f t="shared" si="67"/>
      </c>
      <c r="CM124" s="88">
        <f t="shared" si="68"/>
      </c>
      <c r="CN124" s="88">
        <f t="shared" si="42"/>
      </c>
      <c r="CO124" s="88">
        <f t="shared" si="43"/>
      </c>
      <c r="CP124" s="89">
        <f t="shared" si="69"/>
      </c>
      <c r="CQ124" s="89">
        <f t="shared" si="44"/>
      </c>
      <c r="CR124" s="89">
        <f t="shared" si="45"/>
      </c>
      <c r="CS124" s="90">
        <f t="shared" si="46"/>
      </c>
      <c r="CU124" s="59">
        <v>99</v>
      </c>
    </row>
    <row r="125" spans="1:99" ht="16.5" thickBot="1" thickTop="1">
      <c r="A125" s="2"/>
      <c r="B125" s="2"/>
      <c r="C125" s="2"/>
      <c r="D125" s="2"/>
      <c r="E125" s="2"/>
      <c r="F125" s="44">
        <f t="shared" si="47"/>
        <v>1</v>
      </c>
      <c r="G125" s="44">
        <f t="shared" si="48"/>
        <v>2</v>
      </c>
      <c r="H125" s="44">
        <f t="shared" si="49"/>
        <v>1</v>
      </c>
      <c r="I125" s="44">
        <f t="shared" si="70"/>
        <v>0</v>
      </c>
      <c r="J125" s="55"/>
      <c r="K125" s="59">
        <v>100</v>
      </c>
      <c r="L125" s="57">
        <f t="shared" si="50"/>
        <v>25</v>
      </c>
      <c r="M125" s="60">
        <f t="shared" si="51"/>
      </c>
      <c r="N125" s="121"/>
      <c r="O125" s="126">
        <f t="shared" si="52"/>
        <v>36</v>
      </c>
      <c r="P125" s="126">
        <f t="shared" si="53"/>
        <v>6</v>
      </c>
      <c r="Q125" s="126">
        <f t="shared" si="54"/>
        <v>25</v>
      </c>
      <c r="R125" s="126">
        <f t="shared" si="55"/>
        <v>25</v>
      </c>
      <c r="S125" s="58">
        <f t="shared" si="56"/>
      </c>
      <c r="T125" s="58">
        <f t="shared" si="57"/>
      </c>
      <c r="U125" s="58">
        <f t="shared" si="58"/>
      </c>
      <c r="V125" s="58">
        <f t="shared" si="59"/>
      </c>
      <c r="W125" s="58">
        <f t="shared" si="60"/>
      </c>
      <c r="X125" s="58">
        <f t="shared" si="61"/>
        <v>1</v>
      </c>
      <c r="Y125" s="141">
        <f t="shared" si="71"/>
      </c>
      <c r="Z125" s="144">
        <f t="shared" si="62"/>
      </c>
      <c r="AA125" s="14"/>
      <c r="AB125" s="69">
        <f t="shared" si="38"/>
        <v>3</v>
      </c>
      <c r="AC125" s="50"/>
      <c r="AD125" s="50"/>
      <c r="AE125" s="50"/>
      <c r="AF125" s="50"/>
      <c r="AG125" s="14"/>
      <c r="AH125" s="70">
        <f t="shared" si="63"/>
        <v>4</v>
      </c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X125" s="74">
        <f t="shared" si="39"/>
        <v>12</v>
      </c>
      <c r="AY125" s="75">
        <f t="shared" si="40"/>
        <v>8</v>
      </c>
      <c r="AZ125" s="76">
        <f t="shared" si="64"/>
      </c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7"/>
      <c r="CG125" s="86">
        <f t="shared" si="72"/>
      </c>
      <c r="CH125" s="87">
        <f t="shared" si="73"/>
      </c>
      <c r="CI125" s="87">
        <f t="shared" si="41"/>
      </c>
      <c r="CJ125" s="87">
        <f t="shared" si="65"/>
      </c>
      <c r="CK125" s="88">
        <f t="shared" si="66"/>
        <v>1</v>
      </c>
      <c r="CL125" s="88">
        <f t="shared" si="67"/>
        <v>1</v>
      </c>
      <c r="CM125" s="88">
        <f t="shared" si="68"/>
      </c>
      <c r="CN125" s="88">
        <f t="shared" si="42"/>
        <v>1</v>
      </c>
      <c r="CO125" s="88">
        <f t="shared" si="43"/>
      </c>
      <c r="CP125" s="89">
        <f t="shared" si="69"/>
      </c>
      <c r="CQ125" s="89">
        <f t="shared" si="44"/>
      </c>
      <c r="CR125" s="89">
        <f t="shared" si="45"/>
      </c>
      <c r="CS125" s="90">
        <f t="shared" si="46"/>
      </c>
      <c r="CU125" s="59">
        <v>100</v>
      </c>
    </row>
    <row r="126" spans="1:99" ht="16.5" thickBot="1" thickTop="1">
      <c r="A126" s="2"/>
      <c r="B126" s="2"/>
      <c r="C126" s="2"/>
      <c r="D126" s="2"/>
      <c r="E126" s="2"/>
      <c r="F126" s="44">
        <f t="shared" si="47"/>
        <v>1</v>
      </c>
      <c r="G126" s="44">
        <f t="shared" si="48"/>
        <v>2</v>
      </c>
      <c r="H126" s="44">
        <f t="shared" si="49"/>
        <v>1</v>
      </c>
      <c r="I126" s="44">
        <f t="shared" si="70"/>
        <v>1</v>
      </c>
      <c r="J126" s="55"/>
      <c r="K126" s="59">
        <v>101</v>
      </c>
      <c r="L126" s="57">
        <f t="shared" si="50"/>
        <v>89</v>
      </c>
      <c r="M126" s="60">
        <f t="shared" si="51"/>
      </c>
      <c r="N126" s="121"/>
      <c r="O126" s="126">
        <f t="shared" si="52"/>
        <v>37</v>
      </c>
      <c r="P126" s="126">
        <f t="shared" si="53"/>
        <v>22</v>
      </c>
      <c r="Q126" s="126">
        <f t="shared" si="54"/>
        <v>25</v>
      </c>
      <c r="R126" s="126">
        <f t="shared" si="55"/>
        <v>25</v>
      </c>
      <c r="S126" s="58">
        <f t="shared" si="56"/>
      </c>
      <c r="T126" s="58">
        <f t="shared" si="57"/>
      </c>
      <c r="U126" s="58">
        <f t="shared" si="58"/>
      </c>
      <c r="V126" s="58">
        <f t="shared" si="59"/>
      </c>
      <c r="W126" s="58">
        <f t="shared" si="60"/>
      </c>
      <c r="X126" s="58">
        <f t="shared" si="61"/>
        <v>1</v>
      </c>
      <c r="Y126" s="141">
        <f t="shared" si="71"/>
      </c>
      <c r="Z126" s="144">
        <f t="shared" si="62"/>
      </c>
      <c r="AA126" s="14"/>
      <c r="AB126" s="69">
        <f t="shared" si="38"/>
        <v>2</v>
      </c>
      <c r="AC126" s="50"/>
      <c r="AD126" s="50"/>
      <c r="AE126" s="50"/>
      <c r="AF126" s="50"/>
      <c r="AG126" s="14"/>
      <c r="AH126" s="70">
        <f t="shared" si="63"/>
        <v>5</v>
      </c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X126" s="74">
        <f t="shared" si="39"/>
        <v>13</v>
      </c>
      <c r="AY126" s="75">
        <f t="shared" si="40"/>
        <v>12</v>
      </c>
      <c r="AZ126" s="76">
        <f t="shared" si="64"/>
      </c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7"/>
      <c r="CG126" s="86">
        <f t="shared" si="72"/>
      </c>
      <c r="CH126" s="87">
        <f t="shared" si="73"/>
      </c>
      <c r="CI126" s="87">
        <f t="shared" si="41"/>
      </c>
      <c r="CJ126" s="87">
        <f t="shared" si="65"/>
      </c>
      <c r="CK126" s="88">
        <f t="shared" si="66"/>
      </c>
      <c r="CL126" s="88">
        <f t="shared" si="67"/>
      </c>
      <c r="CM126" s="88">
        <f t="shared" si="68"/>
      </c>
      <c r="CN126" s="88">
        <f t="shared" si="42"/>
      </c>
      <c r="CO126" s="88">
        <f t="shared" si="43"/>
      </c>
      <c r="CP126" s="89">
        <f t="shared" si="69"/>
        <v>1</v>
      </c>
      <c r="CQ126" s="89">
        <f t="shared" si="44"/>
      </c>
      <c r="CR126" s="89">
        <f t="shared" si="45"/>
      </c>
      <c r="CS126" s="90">
        <f t="shared" si="46"/>
      </c>
      <c r="CU126" s="59">
        <v>101</v>
      </c>
    </row>
    <row r="127" spans="1:99" ht="16.5" thickBot="1" thickTop="1">
      <c r="A127" s="2"/>
      <c r="B127" s="2"/>
      <c r="C127" s="2"/>
      <c r="D127" s="2"/>
      <c r="E127" s="2"/>
      <c r="F127" s="44">
        <f t="shared" si="47"/>
        <v>1</v>
      </c>
      <c r="G127" s="44">
        <f t="shared" si="48"/>
        <v>2</v>
      </c>
      <c r="H127" s="44">
        <f t="shared" si="49"/>
        <v>1</v>
      </c>
      <c r="I127" s="44">
        <f t="shared" si="70"/>
        <v>2</v>
      </c>
      <c r="J127" s="55"/>
      <c r="K127" s="59">
        <v>102</v>
      </c>
      <c r="L127" s="57">
        <f t="shared" si="50"/>
        <v>153</v>
      </c>
      <c r="M127" s="60">
        <f t="shared" si="51"/>
      </c>
      <c r="N127" s="121"/>
      <c r="O127" s="126">
        <f t="shared" si="52"/>
        <v>38</v>
      </c>
      <c r="P127" s="126">
        <f t="shared" si="53"/>
        <v>38</v>
      </c>
      <c r="Q127" s="126">
        <f t="shared" si="54"/>
        <v>25</v>
      </c>
      <c r="R127" s="126">
        <f t="shared" si="55"/>
        <v>25</v>
      </c>
      <c r="S127" s="58">
        <f t="shared" si="56"/>
        <v>1</v>
      </c>
      <c r="T127" s="58">
        <f t="shared" si="57"/>
      </c>
      <c r="U127" s="58">
        <f t="shared" si="58"/>
      </c>
      <c r="V127" s="58">
        <f t="shared" si="59"/>
      </c>
      <c r="W127" s="58">
        <f t="shared" si="60"/>
      </c>
      <c r="X127" s="58">
        <f t="shared" si="61"/>
        <v>1</v>
      </c>
      <c r="Y127" s="141">
        <f t="shared" si="71"/>
      </c>
      <c r="Z127" s="144">
        <f t="shared" si="62"/>
      </c>
      <c r="AA127" s="14"/>
      <c r="AB127" s="69">
        <f t="shared" si="38"/>
        <v>3</v>
      </c>
      <c r="AC127" s="50"/>
      <c r="AD127" s="50"/>
      <c r="AE127" s="50"/>
      <c r="AF127" s="50"/>
      <c r="AG127" s="14"/>
      <c r="AH127" s="70">
        <f t="shared" si="63"/>
        <v>6</v>
      </c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X127" s="74">
        <f t="shared" si="39"/>
        <v>14</v>
      </c>
      <c r="AY127" s="75">
        <f t="shared" si="40"/>
        <v>16</v>
      </c>
      <c r="AZ127" s="76">
        <f t="shared" si="64"/>
      </c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7"/>
      <c r="CG127" s="86">
        <f t="shared" si="72"/>
      </c>
      <c r="CH127" s="87">
        <f t="shared" si="73"/>
      </c>
      <c r="CI127" s="87">
        <f t="shared" si="41"/>
      </c>
      <c r="CJ127" s="87">
        <f t="shared" si="65"/>
      </c>
      <c r="CK127" s="88">
        <f t="shared" si="66"/>
      </c>
      <c r="CL127" s="88">
        <f t="shared" si="67"/>
      </c>
      <c r="CM127" s="88">
        <f t="shared" si="68"/>
      </c>
      <c r="CN127" s="88">
        <f t="shared" si="42"/>
      </c>
      <c r="CO127" s="88">
        <f t="shared" si="43"/>
      </c>
      <c r="CP127" s="89">
        <f t="shared" si="69"/>
        <v>1</v>
      </c>
      <c r="CQ127" s="89">
        <f t="shared" si="44"/>
      </c>
      <c r="CR127" s="89">
        <f t="shared" si="45"/>
      </c>
      <c r="CS127" s="90">
        <f t="shared" si="46"/>
      </c>
      <c r="CU127" s="59">
        <v>102</v>
      </c>
    </row>
    <row r="128" spans="1:99" ht="16.5" thickBot="1" thickTop="1">
      <c r="A128" s="2"/>
      <c r="B128" s="2"/>
      <c r="C128" s="2"/>
      <c r="D128" s="2"/>
      <c r="E128" s="2"/>
      <c r="F128" s="44">
        <f t="shared" si="47"/>
        <v>1</v>
      </c>
      <c r="G128" s="44">
        <f t="shared" si="48"/>
        <v>2</v>
      </c>
      <c r="H128" s="44">
        <f t="shared" si="49"/>
        <v>1</v>
      </c>
      <c r="I128" s="44">
        <f t="shared" si="70"/>
        <v>3</v>
      </c>
      <c r="J128" s="55"/>
      <c r="K128" s="59">
        <v>103</v>
      </c>
      <c r="L128" s="57">
        <f t="shared" si="50"/>
        <v>217</v>
      </c>
      <c r="M128" s="60">
        <f t="shared" si="51"/>
      </c>
      <c r="N128" s="121"/>
      <c r="O128" s="126">
        <f t="shared" si="52"/>
        <v>39</v>
      </c>
      <c r="P128" s="126">
        <f t="shared" si="53"/>
        <v>54</v>
      </c>
      <c r="Q128" s="126">
        <f t="shared" si="54"/>
        <v>25</v>
      </c>
      <c r="R128" s="126">
        <f t="shared" si="55"/>
        <v>25</v>
      </c>
      <c r="S128" s="58">
        <f t="shared" si="56"/>
      </c>
      <c r="T128" s="58">
        <f t="shared" si="57"/>
      </c>
      <c r="U128" s="58">
        <f t="shared" si="58"/>
      </c>
      <c r="V128" s="58">
        <f t="shared" si="59"/>
      </c>
      <c r="W128" s="58">
        <f t="shared" si="60"/>
      </c>
      <c r="X128" s="58">
        <f t="shared" si="61"/>
        <v>1</v>
      </c>
      <c r="Y128" s="141">
        <f t="shared" si="71"/>
      </c>
      <c r="Z128" s="144">
        <f t="shared" si="62"/>
      </c>
      <c r="AA128" s="14"/>
      <c r="AB128" s="69">
        <f t="shared" si="38"/>
        <v>3</v>
      </c>
      <c r="AC128" s="50"/>
      <c r="AD128" s="50"/>
      <c r="AE128" s="50"/>
      <c r="AF128" s="50"/>
      <c r="AG128" s="14"/>
      <c r="AH128" s="70">
        <f t="shared" si="63"/>
        <v>7</v>
      </c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X128" s="74">
        <f t="shared" si="39"/>
        <v>15</v>
      </c>
      <c r="AY128" s="75">
        <f t="shared" si="40"/>
        <v>20</v>
      </c>
      <c r="AZ128" s="76">
        <f t="shared" si="64"/>
      </c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7"/>
      <c r="CG128" s="86">
        <f t="shared" si="72"/>
      </c>
      <c r="CH128" s="87">
        <f t="shared" si="73"/>
      </c>
      <c r="CI128" s="87">
        <f t="shared" si="41"/>
      </c>
      <c r="CJ128" s="87">
        <f t="shared" si="65"/>
      </c>
      <c r="CK128" s="88">
        <f t="shared" si="66"/>
      </c>
      <c r="CL128" s="88">
        <f t="shared" si="67"/>
      </c>
      <c r="CM128" s="88">
        <f t="shared" si="68"/>
      </c>
      <c r="CN128" s="88">
        <f t="shared" si="42"/>
      </c>
      <c r="CO128" s="88">
        <f t="shared" si="43"/>
      </c>
      <c r="CP128" s="89">
        <f t="shared" si="69"/>
        <v>1</v>
      </c>
      <c r="CQ128" s="89">
        <f t="shared" si="44"/>
      </c>
      <c r="CR128" s="89">
        <f t="shared" si="45"/>
      </c>
      <c r="CS128" s="90">
        <f t="shared" si="46"/>
      </c>
      <c r="CU128" s="59">
        <v>103</v>
      </c>
    </row>
    <row r="129" spans="1:99" ht="16.5" thickBot="1" thickTop="1">
      <c r="A129" s="2"/>
      <c r="B129" s="2"/>
      <c r="C129" s="2"/>
      <c r="D129" s="2"/>
      <c r="E129" s="2"/>
      <c r="F129" s="44">
        <f t="shared" si="47"/>
        <v>1</v>
      </c>
      <c r="G129" s="44">
        <f t="shared" si="48"/>
        <v>2</v>
      </c>
      <c r="H129" s="44">
        <f t="shared" si="49"/>
        <v>2</v>
      </c>
      <c r="I129" s="44">
        <f t="shared" si="70"/>
        <v>0</v>
      </c>
      <c r="J129" s="55"/>
      <c r="K129" s="59">
        <v>104</v>
      </c>
      <c r="L129" s="57">
        <f t="shared" si="50"/>
        <v>41</v>
      </c>
      <c r="M129" s="60">
        <f t="shared" si="51"/>
      </c>
      <c r="N129" s="121"/>
      <c r="O129" s="126">
        <f t="shared" si="52"/>
        <v>40</v>
      </c>
      <c r="P129" s="126">
        <f t="shared" si="53"/>
        <v>10</v>
      </c>
      <c r="Q129" s="126">
        <f t="shared" si="54"/>
        <v>41</v>
      </c>
      <c r="R129" s="126">
        <f t="shared" si="55"/>
        <v>26</v>
      </c>
      <c r="S129" s="58">
        <f t="shared" si="56"/>
      </c>
      <c r="T129" s="58">
        <f t="shared" si="57"/>
      </c>
      <c r="U129" s="58">
        <f t="shared" si="58"/>
      </c>
      <c r="V129" s="58">
        <f t="shared" si="59"/>
      </c>
      <c r="W129" s="58">
        <f t="shared" si="60"/>
      </c>
      <c r="X129" s="58">
        <f t="shared" si="61"/>
      </c>
      <c r="Y129" s="141">
        <f t="shared" si="71"/>
      </c>
      <c r="Z129" s="144">
        <f t="shared" si="62"/>
      </c>
      <c r="AA129" s="14"/>
      <c r="AB129" s="69">
        <f t="shared" si="38"/>
        <v>2</v>
      </c>
      <c r="AC129" s="50"/>
      <c r="AD129" s="50"/>
      <c r="AE129" s="50"/>
      <c r="AF129" s="50"/>
      <c r="AG129" s="14"/>
      <c r="AH129" s="70">
        <f t="shared" si="63"/>
        <v>5</v>
      </c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X129" s="74">
        <f t="shared" si="39"/>
        <v>14</v>
      </c>
      <c r="AY129" s="75">
        <f t="shared" si="40"/>
        <v>11</v>
      </c>
      <c r="AZ129" s="76">
        <f t="shared" si="64"/>
      </c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7"/>
      <c r="CG129" s="86">
        <f t="shared" si="72"/>
      </c>
      <c r="CH129" s="87">
        <f t="shared" si="73"/>
      </c>
      <c r="CI129" s="87">
        <f t="shared" si="41"/>
      </c>
      <c r="CJ129" s="87">
        <f t="shared" si="65"/>
      </c>
      <c r="CK129" s="88">
        <f t="shared" si="66"/>
        <v>1</v>
      </c>
      <c r="CL129" s="88">
        <f t="shared" si="67"/>
        <v>1</v>
      </c>
      <c r="CM129" s="88">
        <f t="shared" si="68"/>
      </c>
      <c r="CN129" s="88">
        <f t="shared" si="42"/>
        <v>1</v>
      </c>
      <c r="CO129" s="88">
        <f t="shared" si="43"/>
      </c>
      <c r="CP129" s="89">
        <f t="shared" si="69"/>
      </c>
      <c r="CQ129" s="89">
        <f t="shared" si="44"/>
      </c>
      <c r="CR129" s="89">
        <f t="shared" si="45"/>
      </c>
      <c r="CS129" s="90">
        <f t="shared" si="46"/>
      </c>
      <c r="CU129" s="59">
        <v>104</v>
      </c>
    </row>
    <row r="130" spans="1:99" ht="16.5" thickBot="1" thickTop="1">
      <c r="A130" s="2"/>
      <c r="B130" s="2"/>
      <c r="C130" s="2"/>
      <c r="D130" s="2"/>
      <c r="E130" s="2"/>
      <c r="F130" s="44">
        <f t="shared" si="47"/>
        <v>1</v>
      </c>
      <c r="G130" s="44">
        <f t="shared" si="48"/>
        <v>2</v>
      </c>
      <c r="H130" s="44">
        <f t="shared" si="49"/>
        <v>2</v>
      </c>
      <c r="I130" s="44">
        <f t="shared" si="70"/>
        <v>1</v>
      </c>
      <c r="J130" s="55"/>
      <c r="K130" s="59">
        <v>105</v>
      </c>
      <c r="L130" s="57">
        <f t="shared" si="50"/>
        <v>105</v>
      </c>
      <c r="M130" s="60">
        <f t="shared" si="51"/>
        <v>1</v>
      </c>
      <c r="N130" s="121"/>
      <c r="O130" s="126">
        <f t="shared" si="52"/>
        <v>41</v>
      </c>
      <c r="P130" s="126">
        <f t="shared" si="53"/>
        <v>26</v>
      </c>
      <c r="Q130" s="126">
        <f t="shared" si="54"/>
        <v>41</v>
      </c>
      <c r="R130" s="126">
        <f t="shared" si="55"/>
        <v>26</v>
      </c>
      <c r="S130" s="58">
        <f t="shared" si="56"/>
      </c>
      <c r="T130" s="58">
        <f t="shared" si="57"/>
        <v>1</v>
      </c>
      <c r="U130" s="58">
        <f t="shared" si="58"/>
      </c>
      <c r="V130" s="58">
        <f t="shared" si="59"/>
      </c>
      <c r="W130" s="58">
        <f t="shared" si="60"/>
        <v>1</v>
      </c>
      <c r="X130" s="58">
        <f t="shared" si="61"/>
      </c>
      <c r="Y130" s="141">
        <f t="shared" si="71"/>
      </c>
      <c r="Z130" s="144">
        <f t="shared" si="62"/>
      </c>
      <c r="AA130" s="14"/>
      <c r="AB130" s="69">
        <f t="shared" si="38"/>
        <v>2</v>
      </c>
      <c r="AC130" s="50"/>
      <c r="AD130" s="50"/>
      <c r="AE130" s="50"/>
      <c r="AF130" s="50"/>
      <c r="AG130" s="14"/>
      <c r="AH130" s="70">
        <f t="shared" si="63"/>
        <v>6</v>
      </c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X130" s="74">
        <f t="shared" si="39"/>
        <v>15</v>
      </c>
      <c r="AY130" s="75">
        <f t="shared" si="40"/>
        <v>15</v>
      </c>
      <c r="AZ130" s="76">
        <f t="shared" si="64"/>
        <v>1</v>
      </c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7"/>
      <c r="CG130" s="86">
        <f t="shared" si="72"/>
      </c>
      <c r="CH130" s="87">
        <f t="shared" si="73"/>
      </c>
      <c r="CI130" s="87">
        <f t="shared" si="41"/>
      </c>
      <c r="CJ130" s="87">
        <f t="shared" si="65"/>
      </c>
      <c r="CK130" s="88">
        <f t="shared" si="66"/>
      </c>
      <c r="CL130" s="88">
        <f t="shared" si="67"/>
      </c>
      <c r="CM130" s="88">
        <f t="shared" si="68"/>
      </c>
      <c r="CN130" s="88">
        <f t="shared" si="42"/>
      </c>
      <c r="CO130" s="88">
        <f t="shared" si="43"/>
      </c>
      <c r="CP130" s="89">
        <f t="shared" si="69"/>
        <v>1</v>
      </c>
      <c r="CQ130" s="89">
        <f t="shared" si="44"/>
      </c>
      <c r="CR130" s="89">
        <f t="shared" si="45"/>
      </c>
      <c r="CS130" s="90">
        <f t="shared" si="46"/>
      </c>
      <c r="CU130" s="59">
        <v>105</v>
      </c>
    </row>
    <row r="131" spans="1:99" ht="16.5" thickBot="1" thickTop="1">
      <c r="A131" s="2"/>
      <c r="B131" s="2"/>
      <c r="C131" s="2"/>
      <c r="D131" s="2"/>
      <c r="E131" s="2"/>
      <c r="F131" s="44">
        <f t="shared" si="47"/>
        <v>1</v>
      </c>
      <c r="G131" s="44">
        <f t="shared" si="48"/>
        <v>2</v>
      </c>
      <c r="H131" s="44">
        <f t="shared" si="49"/>
        <v>2</v>
      </c>
      <c r="I131" s="44">
        <f t="shared" si="70"/>
        <v>2</v>
      </c>
      <c r="J131" s="55"/>
      <c r="K131" s="59">
        <v>106</v>
      </c>
      <c r="L131" s="57">
        <f t="shared" si="50"/>
        <v>169</v>
      </c>
      <c r="M131" s="60">
        <f t="shared" si="51"/>
      </c>
      <c r="N131" s="121"/>
      <c r="O131" s="126">
        <f t="shared" si="52"/>
        <v>42</v>
      </c>
      <c r="P131" s="126">
        <f t="shared" si="53"/>
        <v>42</v>
      </c>
      <c r="Q131" s="126">
        <f t="shared" si="54"/>
        <v>41</v>
      </c>
      <c r="R131" s="126">
        <f t="shared" si="55"/>
        <v>26</v>
      </c>
      <c r="S131" s="58">
        <f t="shared" si="56"/>
        <v>1</v>
      </c>
      <c r="T131" s="58">
        <f t="shared" si="57"/>
      </c>
      <c r="U131" s="58">
        <f t="shared" si="58"/>
      </c>
      <c r="V131" s="58">
        <f t="shared" si="59"/>
      </c>
      <c r="W131" s="58">
        <f t="shared" si="60"/>
      </c>
      <c r="X131" s="58">
        <f t="shared" si="61"/>
      </c>
      <c r="Y131" s="141">
        <f t="shared" si="71"/>
      </c>
      <c r="Z131" s="144">
        <f t="shared" si="62"/>
      </c>
      <c r="AA131" s="14"/>
      <c r="AB131" s="69">
        <f t="shared" si="38"/>
        <v>1</v>
      </c>
      <c r="AC131" s="50"/>
      <c r="AD131" s="50"/>
      <c r="AE131" s="50"/>
      <c r="AF131" s="50"/>
      <c r="AG131" s="14"/>
      <c r="AH131" s="70">
        <f t="shared" si="63"/>
        <v>7</v>
      </c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X131" s="74">
        <f t="shared" si="39"/>
        <v>16</v>
      </c>
      <c r="AY131" s="75">
        <f t="shared" si="40"/>
        <v>19</v>
      </c>
      <c r="AZ131" s="76">
        <f t="shared" si="64"/>
      </c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7"/>
      <c r="CG131" s="86">
        <f t="shared" si="72"/>
      </c>
      <c r="CH131" s="87">
        <f t="shared" si="73"/>
      </c>
      <c r="CI131" s="87">
        <f t="shared" si="41"/>
      </c>
      <c r="CJ131" s="87">
        <f t="shared" si="65"/>
      </c>
      <c r="CK131" s="88">
        <f t="shared" si="66"/>
      </c>
      <c r="CL131" s="88">
        <f t="shared" si="67"/>
      </c>
      <c r="CM131" s="88">
        <f t="shared" si="68"/>
      </c>
      <c r="CN131" s="88">
        <f t="shared" si="42"/>
      </c>
      <c r="CO131" s="88">
        <f t="shared" si="43"/>
      </c>
      <c r="CP131" s="89">
        <f t="shared" si="69"/>
        <v>1</v>
      </c>
      <c r="CQ131" s="89">
        <f t="shared" si="44"/>
      </c>
      <c r="CR131" s="89">
        <f t="shared" si="45"/>
      </c>
      <c r="CS131" s="90">
        <f t="shared" si="46"/>
        <v>1</v>
      </c>
      <c r="CU131" s="59">
        <v>106</v>
      </c>
    </row>
    <row r="132" spans="1:99" ht="16.5" thickBot="1" thickTop="1">
      <c r="A132" s="2"/>
      <c r="B132" s="2"/>
      <c r="C132" s="2"/>
      <c r="D132" s="2"/>
      <c r="E132" s="2"/>
      <c r="F132" s="44">
        <f t="shared" si="47"/>
        <v>1</v>
      </c>
      <c r="G132" s="44">
        <f t="shared" si="48"/>
        <v>2</v>
      </c>
      <c r="H132" s="44">
        <f t="shared" si="49"/>
        <v>2</v>
      </c>
      <c r="I132" s="44">
        <f t="shared" si="70"/>
        <v>3</v>
      </c>
      <c r="J132" s="55"/>
      <c r="K132" s="59">
        <v>107</v>
      </c>
      <c r="L132" s="57">
        <f t="shared" si="50"/>
        <v>233</v>
      </c>
      <c r="M132" s="60">
        <f t="shared" si="51"/>
      </c>
      <c r="N132" s="121"/>
      <c r="O132" s="126">
        <f t="shared" si="52"/>
        <v>43</v>
      </c>
      <c r="P132" s="126">
        <f t="shared" si="53"/>
        <v>58</v>
      </c>
      <c r="Q132" s="126">
        <f t="shared" si="54"/>
        <v>41</v>
      </c>
      <c r="R132" s="126">
        <f t="shared" si="55"/>
        <v>26</v>
      </c>
      <c r="S132" s="58">
        <f t="shared" si="56"/>
      </c>
      <c r="T132" s="58">
        <f t="shared" si="57"/>
      </c>
      <c r="U132" s="58">
        <f t="shared" si="58"/>
      </c>
      <c r="V132" s="58">
        <f t="shared" si="59"/>
      </c>
      <c r="W132" s="58">
        <f t="shared" si="60"/>
      </c>
      <c r="X132" s="58">
        <f t="shared" si="61"/>
      </c>
      <c r="Y132" s="141">
        <f t="shared" si="71"/>
      </c>
      <c r="Z132" s="144">
        <f t="shared" si="62"/>
      </c>
      <c r="AA132" s="14"/>
      <c r="AB132" s="69">
        <f t="shared" si="38"/>
        <v>2</v>
      </c>
      <c r="AC132" s="50"/>
      <c r="AD132" s="50"/>
      <c r="AE132" s="50"/>
      <c r="AF132" s="50"/>
      <c r="AG132" s="14"/>
      <c r="AH132" s="70">
        <f t="shared" si="63"/>
        <v>8</v>
      </c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X132" s="74">
        <f t="shared" si="39"/>
        <v>17</v>
      </c>
      <c r="AY132" s="75">
        <f t="shared" si="40"/>
        <v>23</v>
      </c>
      <c r="AZ132" s="76">
        <f t="shared" si="64"/>
      </c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7"/>
      <c r="CG132" s="86">
        <f t="shared" si="72"/>
      </c>
      <c r="CH132" s="87">
        <f t="shared" si="73"/>
      </c>
      <c r="CI132" s="87">
        <f t="shared" si="41"/>
      </c>
      <c r="CJ132" s="87">
        <f t="shared" si="65"/>
      </c>
      <c r="CK132" s="88">
        <f t="shared" si="66"/>
      </c>
      <c r="CL132" s="88">
        <f t="shared" si="67"/>
      </c>
      <c r="CM132" s="88">
        <f t="shared" si="68"/>
      </c>
      <c r="CN132" s="88">
        <f t="shared" si="42"/>
      </c>
      <c r="CO132" s="88">
        <f t="shared" si="43"/>
      </c>
      <c r="CP132" s="89">
        <f t="shared" si="69"/>
        <v>1</v>
      </c>
      <c r="CQ132" s="89">
        <f t="shared" si="44"/>
      </c>
      <c r="CR132" s="89">
        <f t="shared" si="45"/>
      </c>
      <c r="CS132" s="90">
        <f t="shared" si="46"/>
      </c>
      <c r="CU132" s="59">
        <v>107</v>
      </c>
    </row>
    <row r="133" spans="1:99" ht="16.5" thickBot="1" thickTop="1">
      <c r="A133" s="2"/>
      <c r="B133" s="2"/>
      <c r="C133" s="2"/>
      <c r="D133" s="2"/>
      <c r="E133" s="2"/>
      <c r="F133" s="44">
        <f t="shared" si="47"/>
        <v>1</v>
      </c>
      <c r="G133" s="44">
        <f t="shared" si="48"/>
        <v>2</v>
      </c>
      <c r="H133" s="44">
        <f t="shared" si="49"/>
        <v>3</v>
      </c>
      <c r="I133" s="44">
        <f t="shared" si="70"/>
        <v>0</v>
      </c>
      <c r="J133" s="55"/>
      <c r="K133" s="59">
        <v>108</v>
      </c>
      <c r="L133" s="57">
        <f t="shared" si="50"/>
        <v>57</v>
      </c>
      <c r="M133" s="60">
        <f t="shared" si="51"/>
      </c>
      <c r="N133" s="121"/>
      <c r="O133" s="126">
        <f t="shared" si="52"/>
        <v>44</v>
      </c>
      <c r="P133" s="126">
        <f t="shared" si="53"/>
        <v>14</v>
      </c>
      <c r="Q133" s="126">
        <f t="shared" si="54"/>
        <v>57</v>
      </c>
      <c r="R133" s="126">
        <f t="shared" si="55"/>
        <v>27</v>
      </c>
      <c r="S133" s="58">
        <f t="shared" si="56"/>
      </c>
      <c r="T133" s="58">
        <f t="shared" si="57"/>
      </c>
      <c r="U133" s="58">
        <f t="shared" si="58"/>
      </c>
      <c r="V133" s="58">
        <f t="shared" si="59"/>
      </c>
      <c r="W133" s="58">
        <f t="shared" si="60"/>
      </c>
      <c r="X133" s="58">
        <f t="shared" si="61"/>
      </c>
      <c r="Y133" s="141">
        <f t="shared" si="71"/>
      </c>
      <c r="Z133" s="144">
        <f t="shared" si="62"/>
      </c>
      <c r="AA133" s="14"/>
      <c r="AB133" s="69">
        <f t="shared" si="38"/>
        <v>3</v>
      </c>
      <c r="AC133" s="50"/>
      <c r="AD133" s="50"/>
      <c r="AE133" s="50"/>
      <c r="AF133" s="50"/>
      <c r="AG133" s="14"/>
      <c r="AH133" s="70">
        <f t="shared" si="63"/>
        <v>6</v>
      </c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X133" s="74">
        <f t="shared" si="39"/>
        <v>16</v>
      </c>
      <c r="AY133" s="75">
        <f t="shared" si="40"/>
        <v>14</v>
      </c>
      <c r="AZ133" s="76">
        <f t="shared" si="64"/>
      </c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7"/>
      <c r="CG133" s="86">
        <f t="shared" si="72"/>
      </c>
      <c r="CH133" s="87">
        <f t="shared" si="73"/>
      </c>
      <c r="CI133" s="87">
        <f t="shared" si="41"/>
      </c>
      <c r="CJ133" s="87">
        <f t="shared" si="65"/>
      </c>
      <c r="CK133" s="88">
        <f t="shared" si="66"/>
        <v>1</v>
      </c>
      <c r="CL133" s="88">
        <f t="shared" si="67"/>
        <v>1</v>
      </c>
      <c r="CM133" s="88">
        <f t="shared" si="68"/>
      </c>
      <c r="CN133" s="88">
        <f t="shared" si="42"/>
      </c>
      <c r="CO133" s="88">
        <f t="shared" si="43"/>
        <v>1</v>
      </c>
      <c r="CP133" s="89">
        <f t="shared" si="69"/>
      </c>
      <c r="CQ133" s="89">
        <f t="shared" si="44"/>
      </c>
      <c r="CR133" s="89">
        <f t="shared" si="45"/>
      </c>
      <c r="CS133" s="90">
        <f t="shared" si="46"/>
      </c>
      <c r="CU133" s="59">
        <v>108</v>
      </c>
    </row>
    <row r="134" spans="1:99" ht="16.5" thickBot="1" thickTop="1">
      <c r="A134" s="2"/>
      <c r="B134" s="2"/>
      <c r="C134" s="2"/>
      <c r="D134" s="2"/>
      <c r="E134" s="2"/>
      <c r="F134" s="44">
        <f t="shared" si="47"/>
        <v>1</v>
      </c>
      <c r="G134" s="44">
        <f t="shared" si="48"/>
        <v>2</v>
      </c>
      <c r="H134" s="44">
        <f t="shared" si="49"/>
        <v>3</v>
      </c>
      <c r="I134" s="44">
        <f t="shared" si="70"/>
        <v>1</v>
      </c>
      <c r="J134" s="55"/>
      <c r="K134" s="59">
        <v>109</v>
      </c>
      <c r="L134" s="57">
        <f t="shared" si="50"/>
        <v>121</v>
      </c>
      <c r="M134" s="60">
        <f t="shared" si="51"/>
      </c>
      <c r="N134" s="121"/>
      <c r="O134" s="126">
        <f t="shared" si="52"/>
        <v>45</v>
      </c>
      <c r="P134" s="126">
        <f t="shared" si="53"/>
        <v>30</v>
      </c>
      <c r="Q134" s="126">
        <f t="shared" si="54"/>
        <v>57</v>
      </c>
      <c r="R134" s="126">
        <f t="shared" si="55"/>
        <v>27</v>
      </c>
      <c r="S134" s="58">
        <f t="shared" si="56"/>
      </c>
      <c r="T134" s="58">
        <f t="shared" si="57"/>
      </c>
      <c r="U134" s="58">
        <f t="shared" si="58"/>
      </c>
      <c r="V134" s="58">
        <f t="shared" si="59"/>
      </c>
      <c r="W134" s="58">
        <f t="shared" si="60"/>
      </c>
      <c r="X134" s="58">
        <f t="shared" si="61"/>
      </c>
      <c r="Y134" s="141">
        <f t="shared" si="71"/>
      </c>
      <c r="Z134" s="144">
        <f t="shared" si="62"/>
      </c>
      <c r="AA134" s="14"/>
      <c r="AB134" s="69">
        <f t="shared" si="38"/>
        <v>3</v>
      </c>
      <c r="AC134" s="50"/>
      <c r="AD134" s="50"/>
      <c r="AE134" s="50"/>
      <c r="AF134" s="50"/>
      <c r="AG134" s="14"/>
      <c r="AH134" s="70">
        <f t="shared" si="63"/>
        <v>7</v>
      </c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X134" s="74">
        <f t="shared" si="39"/>
        <v>17</v>
      </c>
      <c r="AY134" s="75">
        <f t="shared" si="40"/>
        <v>18</v>
      </c>
      <c r="AZ134" s="76">
        <f t="shared" si="64"/>
      </c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7"/>
      <c r="CG134" s="86">
        <f t="shared" si="72"/>
      </c>
      <c r="CH134" s="87">
        <f t="shared" si="73"/>
      </c>
      <c r="CI134" s="87">
        <f t="shared" si="41"/>
      </c>
      <c r="CJ134" s="87">
        <f t="shared" si="65"/>
      </c>
      <c r="CK134" s="88">
        <f t="shared" si="66"/>
      </c>
      <c r="CL134" s="88">
        <f t="shared" si="67"/>
      </c>
      <c r="CM134" s="88">
        <f t="shared" si="68"/>
      </c>
      <c r="CN134" s="88">
        <f t="shared" si="42"/>
      </c>
      <c r="CO134" s="88">
        <f t="shared" si="43"/>
      </c>
      <c r="CP134" s="89">
        <f t="shared" si="69"/>
        <v>1</v>
      </c>
      <c r="CQ134" s="89">
        <f t="shared" si="44"/>
      </c>
      <c r="CR134" s="89">
        <f t="shared" si="45"/>
      </c>
      <c r="CS134" s="90">
        <f t="shared" si="46"/>
      </c>
      <c r="CU134" s="59">
        <v>109</v>
      </c>
    </row>
    <row r="135" spans="1:99" ht="16.5" thickBot="1" thickTop="1">
      <c r="A135" s="2"/>
      <c r="B135" s="2"/>
      <c r="C135" s="2"/>
      <c r="D135" s="2"/>
      <c r="E135" s="2"/>
      <c r="F135" s="44">
        <f t="shared" si="47"/>
        <v>1</v>
      </c>
      <c r="G135" s="44">
        <f t="shared" si="48"/>
        <v>2</v>
      </c>
      <c r="H135" s="44">
        <f t="shared" si="49"/>
        <v>3</v>
      </c>
      <c r="I135" s="44">
        <f t="shared" si="70"/>
        <v>2</v>
      </c>
      <c r="J135" s="55"/>
      <c r="K135" s="59">
        <v>110</v>
      </c>
      <c r="L135" s="57">
        <f t="shared" si="50"/>
        <v>185</v>
      </c>
      <c r="M135" s="60">
        <f t="shared" si="51"/>
      </c>
      <c r="N135" s="121"/>
      <c r="O135" s="126">
        <f t="shared" si="52"/>
        <v>46</v>
      </c>
      <c r="P135" s="126">
        <f t="shared" si="53"/>
        <v>46</v>
      </c>
      <c r="Q135" s="126">
        <f t="shared" si="54"/>
        <v>57</v>
      </c>
      <c r="R135" s="126">
        <f t="shared" si="55"/>
        <v>27</v>
      </c>
      <c r="S135" s="58">
        <f t="shared" si="56"/>
        <v>1</v>
      </c>
      <c r="T135" s="58">
        <f t="shared" si="57"/>
      </c>
      <c r="U135" s="58">
        <f t="shared" si="58"/>
      </c>
      <c r="V135" s="58">
        <f t="shared" si="59"/>
      </c>
      <c r="W135" s="58">
        <f t="shared" si="60"/>
      </c>
      <c r="X135" s="58">
        <f t="shared" si="61"/>
      </c>
      <c r="Y135" s="141">
        <f t="shared" si="71"/>
      </c>
      <c r="Z135" s="144">
        <f t="shared" si="62"/>
      </c>
      <c r="AA135" s="14"/>
      <c r="AB135" s="69">
        <f t="shared" si="38"/>
        <v>3</v>
      </c>
      <c r="AC135" s="50"/>
      <c r="AD135" s="50"/>
      <c r="AE135" s="50"/>
      <c r="AF135" s="50"/>
      <c r="AG135" s="14"/>
      <c r="AH135" s="70">
        <f t="shared" si="63"/>
        <v>8</v>
      </c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X135" s="74">
        <f t="shared" si="39"/>
        <v>18</v>
      </c>
      <c r="AY135" s="75">
        <f t="shared" si="40"/>
        <v>22</v>
      </c>
      <c r="AZ135" s="76">
        <f t="shared" si="64"/>
      </c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7"/>
      <c r="CG135" s="86">
        <f t="shared" si="72"/>
      </c>
      <c r="CH135" s="87">
        <f t="shared" si="73"/>
      </c>
      <c r="CI135" s="87">
        <f t="shared" si="41"/>
      </c>
      <c r="CJ135" s="87">
        <f t="shared" si="65"/>
      </c>
      <c r="CK135" s="88">
        <f t="shared" si="66"/>
      </c>
      <c r="CL135" s="88">
        <f t="shared" si="67"/>
      </c>
      <c r="CM135" s="88">
        <f t="shared" si="68"/>
      </c>
      <c r="CN135" s="88">
        <f t="shared" si="42"/>
      </c>
      <c r="CO135" s="88">
        <f t="shared" si="43"/>
      </c>
      <c r="CP135" s="89">
        <f t="shared" si="69"/>
        <v>1</v>
      </c>
      <c r="CQ135" s="89">
        <f t="shared" si="44"/>
      </c>
      <c r="CR135" s="89">
        <f t="shared" si="45"/>
      </c>
      <c r="CS135" s="90">
        <f t="shared" si="46"/>
      </c>
      <c r="CU135" s="59">
        <v>110</v>
      </c>
    </row>
    <row r="136" spans="1:99" ht="16.5" thickBot="1" thickTop="1">
      <c r="A136" s="2"/>
      <c r="B136" s="2"/>
      <c r="C136" s="2"/>
      <c r="D136" s="2"/>
      <c r="E136" s="2"/>
      <c r="F136" s="44">
        <f t="shared" si="47"/>
        <v>1</v>
      </c>
      <c r="G136" s="44">
        <f t="shared" si="48"/>
        <v>2</v>
      </c>
      <c r="H136" s="44">
        <f t="shared" si="49"/>
        <v>3</v>
      </c>
      <c r="I136" s="44">
        <f t="shared" si="70"/>
        <v>3</v>
      </c>
      <c r="J136" s="55"/>
      <c r="K136" s="59">
        <v>111</v>
      </c>
      <c r="L136" s="57">
        <f t="shared" si="50"/>
        <v>249</v>
      </c>
      <c r="M136" s="60">
        <f t="shared" si="51"/>
      </c>
      <c r="N136" s="121"/>
      <c r="O136" s="126">
        <f t="shared" si="52"/>
        <v>47</v>
      </c>
      <c r="P136" s="126">
        <f t="shared" si="53"/>
        <v>62</v>
      </c>
      <c r="Q136" s="126">
        <f t="shared" si="54"/>
        <v>57</v>
      </c>
      <c r="R136" s="126">
        <f t="shared" si="55"/>
        <v>27</v>
      </c>
      <c r="S136" s="58">
        <f t="shared" si="56"/>
      </c>
      <c r="T136" s="58">
        <f t="shared" si="57"/>
      </c>
      <c r="U136" s="58">
        <f t="shared" si="58"/>
      </c>
      <c r="V136" s="58">
        <f t="shared" si="59"/>
      </c>
      <c r="W136" s="58">
        <f t="shared" si="60"/>
      </c>
      <c r="X136" s="58">
        <f t="shared" si="61"/>
      </c>
      <c r="Y136" s="141">
        <f t="shared" si="71"/>
      </c>
      <c r="Z136" s="144">
        <f t="shared" si="62"/>
      </c>
      <c r="AA136" s="14"/>
      <c r="AB136" s="69">
        <f t="shared" si="38"/>
        <v>2</v>
      </c>
      <c r="AC136" s="50"/>
      <c r="AD136" s="50"/>
      <c r="AE136" s="50"/>
      <c r="AF136" s="50"/>
      <c r="AG136" s="14"/>
      <c r="AH136" s="70">
        <f t="shared" si="63"/>
        <v>9</v>
      </c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X136" s="74">
        <f t="shared" si="39"/>
        <v>19</v>
      </c>
      <c r="AY136" s="75">
        <f t="shared" si="40"/>
        <v>26</v>
      </c>
      <c r="AZ136" s="76">
        <f t="shared" si="64"/>
      </c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7"/>
      <c r="CG136" s="86">
        <f t="shared" si="72"/>
      </c>
      <c r="CH136" s="87">
        <f t="shared" si="73"/>
      </c>
      <c r="CI136" s="87">
        <f t="shared" si="41"/>
      </c>
      <c r="CJ136" s="87">
        <f t="shared" si="65"/>
      </c>
      <c r="CK136" s="88">
        <f t="shared" si="66"/>
      </c>
      <c r="CL136" s="88">
        <f t="shared" si="67"/>
      </c>
      <c r="CM136" s="88">
        <f t="shared" si="68"/>
      </c>
      <c r="CN136" s="88">
        <f t="shared" si="42"/>
      </c>
      <c r="CO136" s="88">
        <f t="shared" si="43"/>
      </c>
      <c r="CP136" s="89">
        <f t="shared" si="69"/>
        <v>1</v>
      </c>
      <c r="CQ136" s="89">
        <f t="shared" si="44"/>
      </c>
      <c r="CR136" s="89">
        <f t="shared" si="45"/>
      </c>
      <c r="CS136" s="90">
        <f t="shared" si="46"/>
      </c>
      <c r="CU136" s="59">
        <v>111</v>
      </c>
    </row>
    <row r="137" spans="1:99" ht="16.5" thickBot="1" thickTop="1">
      <c r="A137" s="2"/>
      <c r="B137" s="2"/>
      <c r="C137" s="2"/>
      <c r="D137" s="2"/>
      <c r="E137" s="2"/>
      <c r="F137" s="44">
        <f t="shared" si="47"/>
        <v>1</v>
      </c>
      <c r="G137" s="44">
        <f t="shared" si="48"/>
        <v>3</v>
      </c>
      <c r="H137" s="44">
        <f t="shared" si="49"/>
        <v>0</v>
      </c>
      <c r="I137" s="44">
        <f t="shared" si="70"/>
        <v>0</v>
      </c>
      <c r="J137" s="55"/>
      <c r="K137" s="59">
        <v>112</v>
      </c>
      <c r="L137" s="57">
        <f t="shared" si="50"/>
        <v>13</v>
      </c>
      <c r="M137" s="60">
        <f t="shared" si="51"/>
      </c>
      <c r="N137" s="121"/>
      <c r="O137" s="126">
        <f t="shared" si="52"/>
        <v>48</v>
      </c>
      <c r="P137" s="126">
        <f t="shared" si="53"/>
        <v>3</v>
      </c>
      <c r="Q137" s="126">
        <f t="shared" si="54"/>
        <v>13</v>
      </c>
      <c r="R137" s="126">
        <f t="shared" si="55"/>
        <v>28</v>
      </c>
      <c r="S137" s="58">
        <f t="shared" si="56"/>
      </c>
      <c r="T137" s="58">
        <f t="shared" si="57"/>
      </c>
      <c r="U137" s="58">
        <f t="shared" si="58"/>
      </c>
      <c r="V137" s="58">
        <f t="shared" si="59"/>
      </c>
      <c r="W137" s="58">
        <f t="shared" si="60"/>
      </c>
      <c r="X137" s="58">
        <f t="shared" si="61"/>
      </c>
      <c r="Y137" s="141">
        <f t="shared" si="71"/>
      </c>
      <c r="Z137" s="144">
        <f t="shared" si="62"/>
      </c>
      <c r="AA137" s="14"/>
      <c r="AB137" s="69">
        <f t="shared" si="38"/>
        <v>2</v>
      </c>
      <c r="AC137" s="50"/>
      <c r="AD137" s="50"/>
      <c r="AE137" s="50"/>
      <c r="AF137" s="50"/>
      <c r="AG137" s="14"/>
      <c r="AH137" s="70">
        <f t="shared" si="63"/>
        <v>4</v>
      </c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X137" s="74">
        <f t="shared" si="39"/>
        <v>13</v>
      </c>
      <c r="AY137" s="75">
        <f t="shared" si="40"/>
        <v>7</v>
      </c>
      <c r="AZ137" s="76">
        <f t="shared" si="64"/>
      </c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7"/>
      <c r="CG137" s="86">
        <f t="shared" si="72"/>
      </c>
      <c r="CH137" s="87">
        <f t="shared" si="73"/>
        <v>1</v>
      </c>
      <c r="CI137" s="87">
        <f t="shared" si="41"/>
        <v>1</v>
      </c>
      <c r="CJ137" s="87">
        <f t="shared" si="65"/>
      </c>
      <c r="CK137" s="88">
        <f t="shared" si="66"/>
      </c>
      <c r="CL137" s="88">
        <f t="shared" si="67"/>
      </c>
      <c r="CM137" s="88">
        <f t="shared" si="68"/>
      </c>
      <c r="CN137" s="88">
        <f t="shared" si="42"/>
      </c>
      <c r="CO137" s="88">
        <f t="shared" si="43"/>
      </c>
      <c r="CP137" s="89">
        <f t="shared" si="69"/>
      </c>
      <c r="CQ137" s="89">
        <f t="shared" si="44"/>
      </c>
      <c r="CR137" s="89">
        <f t="shared" si="45"/>
      </c>
      <c r="CS137" s="90">
        <f t="shared" si="46"/>
      </c>
      <c r="CU137" s="59">
        <v>112</v>
      </c>
    </row>
    <row r="138" spans="1:99" ht="16.5" thickBot="1" thickTop="1">
      <c r="A138" s="2"/>
      <c r="B138" s="2"/>
      <c r="C138" s="2"/>
      <c r="D138" s="2"/>
      <c r="E138" s="2"/>
      <c r="F138" s="44">
        <f t="shared" si="47"/>
        <v>1</v>
      </c>
      <c r="G138" s="44">
        <f t="shared" si="48"/>
        <v>3</v>
      </c>
      <c r="H138" s="44">
        <f t="shared" si="49"/>
        <v>0</v>
      </c>
      <c r="I138" s="44">
        <f t="shared" si="70"/>
        <v>1</v>
      </c>
      <c r="J138" s="55"/>
      <c r="K138" s="59">
        <v>113</v>
      </c>
      <c r="L138" s="57">
        <f t="shared" si="50"/>
        <v>77</v>
      </c>
      <c r="M138" s="60">
        <f t="shared" si="51"/>
      </c>
      <c r="N138" s="121"/>
      <c r="O138" s="126">
        <f t="shared" si="52"/>
        <v>49</v>
      </c>
      <c r="P138" s="126">
        <f t="shared" si="53"/>
        <v>19</v>
      </c>
      <c r="Q138" s="126">
        <f t="shared" si="54"/>
        <v>13</v>
      </c>
      <c r="R138" s="126">
        <f t="shared" si="55"/>
        <v>28</v>
      </c>
      <c r="S138" s="58">
        <f t="shared" si="56"/>
      </c>
      <c r="T138" s="58">
        <f t="shared" si="57"/>
      </c>
      <c r="U138" s="58">
        <f t="shared" si="58"/>
      </c>
      <c r="V138" s="58">
        <f t="shared" si="59"/>
      </c>
      <c r="W138" s="58">
        <f t="shared" si="60"/>
      </c>
      <c r="X138" s="58">
        <f t="shared" si="61"/>
      </c>
      <c r="Y138" s="141">
        <f t="shared" si="71"/>
      </c>
      <c r="Z138" s="144">
        <f t="shared" si="62"/>
      </c>
      <c r="AA138" s="14"/>
      <c r="AB138" s="69">
        <f t="shared" si="38"/>
        <v>3</v>
      </c>
      <c r="AC138" s="50"/>
      <c r="AD138" s="50"/>
      <c r="AE138" s="50"/>
      <c r="AF138" s="50"/>
      <c r="AG138" s="14"/>
      <c r="AH138" s="70">
        <f t="shared" si="63"/>
        <v>5</v>
      </c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X138" s="74">
        <f t="shared" si="39"/>
        <v>14</v>
      </c>
      <c r="AY138" s="75">
        <f t="shared" si="40"/>
        <v>11</v>
      </c>
      <c r="AZ138" s="76">
        <f t="shared" si="64"/>
      </c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7"/>
      <c r="CG138" s="86">
        <f t="shared" si="72"/>
      </c>
      <c r="CH138" s="87">
        <f t="shared" si="73"/>
      </c>
      <c r="CI138" s="87">
        <f t="shared" si="41"/>
      </c>
      <c r="CJ138" s="87">
        <f t="shared" si="65"/>
      </c>
      <c r="CK138" s="88">
        <f t="shared" si="66"/>
        <v>1</v>
      </c>
      <c r="CL138" s="88">
        <f t="shared" si="67"/>
      </c>
      <c r="CM138" s="88">
        <f t="shared" si="68"/>
      </c>
      <c r="CN138" s="88">
        <f t="shared" si="42"/>
      </c>
      <c r="CO138" s="88">
        <f t="shared" si="43"/>
      </c>
      <c r="CP138" s="89">
        <f t="shared" si="69"/>
      </c>
      <c r="CQ138" s="89">
        <f t="shared" si="44"/>
      </c>
      <c r="CR138" s="89">
        <f t="shared" si="45"/>
      </c>
      <c r="CS138" s="90">
        <f t="shared" si="46"/>
      </c>
      <c r="CU138" s="59">
        <v>113</v>
      </c>
    </row>
    <row r="139" spans="1:99" ht="16.5" thickBot="1" thickTop="1">
      <c r="A139" s="2"/>
      <c r="B139" s="2"/>
      <c r="C139" s="2"/>
      <c r="D139" s="2"/>
      <c r="E139" s="2"/>
      <c r="F139" s="44">
        <f t="shared" si="47"/>
        <v>1</v>
      </c>
      <c r="G139" s="44">
        <f t="shared" si="48"/>
        <v>3</v>
      </c>
      <c r="H139" s="44">
        <f t="shared" si="49"/>
        <v>0</v>
      </c>
      <c r="I139" s="44">
        <f t="shared" si="70"/>
        <v>2</v>
      </c>
      <c r="J139" s="55"/>
      <c r="K139" s="59">
        <v>114</v>
      </c>
      <c r="L139" s="57">
        <f t="shared" si="50"/>
        <v>141</v>
      </c>
      <c r="M139" s="60">
        <f t="shared" si="51"/>
      </c>
      <c r="N139" s="121"/>
      <c r="O139" s="126">
        <f t="shared" si="52"/>
        <v>50</v>
      </c>
      <c r="P139" s="126">
        <f t="shared" si="53"/>
        <v>35</v>
      </c>
      <c r="Q139" s="126">
        <f t="shared" si="54"/>
        <v>13</v>
      </c>
      <c r="R139" s="126">
        <f t="shared" si="55"/>
        <v>28</v>
      </c>
      <c r="S139" s="58">
        <f t="shared" si="56"/>
      </c>
      <c r="T139" s="58">
        <f t="shared" si="57"/>
      </c>
      <c r="U139" s="58">
        <f t="shared" si="58"/>
      </c>
      <c r="V139" s="58">
        <f t="shared" si="59"/>
      </c>
      <c r="W139" s="58">
        <f t="shared" si="60"/>
      </c>
      <c r="X139" s="58">
        <f t="shared" si="61"/>
      </c>
      <c r="Y139" s="141">
        <f t="shared" si="71"/>
      </c>
      <c r="Z139" s="144">
        <f t="shared" si="62"/>
      </c>
      <c r="AA139" s="14"/>
      <c r="AB139" s="69">
        <f t="shared" si="38"/>
        <v>3</v>
      </c>
      <c r="AC139" s="50"/>
      <c r="AD139" s="50"/>
      <c r="AE139" s="50"/>
      <c r="AF139" s="50"/>
      <c r="AG139" s="14"/>
      <c r="AH139" s="70">
        <f t="shared" si="63"/>
        <v>6</v>
      </c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X139" s="74">
        <f t="shared" si="39"/>
        <v>15</v>
      </c>
      <c r="AY139" s="75">
        <f t="shared" si="40"/>
        <v>15</v>
      </c>
      <c r="AZ139" s="76">
        <f t="shared" si="64"/>
        <v>1</v>
      </c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7"/>
      <c r="CG139" s="86">
        <f t="shared" si="72"/>
      </c>
      <c r="CH139" s="87">
        <f t="shared" si="73"/>
      </c>
      <c r="CI139" s="87">
        <f t="shared" si="41"/>
      </c>
      <c r="CJ139" s="87">
        <f t="shared" si="65"/>
      </c>
      <c r="CK139" s="88">
        <f t="shared" si="66"/>
        <v>1</v>
      </c>
      <c r="CL139" s="88">
        <f t="shared" si="67"/>
      </c>
      <c r="CM139" s="88">
        <f t="shared" si="68"/>
      </c>
      <c r="CN139" s="88">
        <f t="shared" si="42"/>
      </c>
      <c r="CO139" s="88">
        <f t="shared" si="43"/>
      </c>
      <c r="CP139" s="89">
        <f t="shared" si="69"/>
      </c>
      <c r="CQ139" s="89">
        <f t="shared" si="44"/>
      </c>
      <c r="CR139" s="89">
        <f t="shared" si="45"/>
      </c>
      <c r="CS139" s="90">
        <f t="shared" si="46"/>
      </c>
      <c r="CU139" s="59">
        <v>114</v>
      </c>
    </row>
    <row r="140" spans="1:99" ht="16.5" thickBot="1" thickTop="1">
      <c r="A140" s="2"/>
      <c r="B140" s="2"/>
      <c r="C140" s="2"/>
      <c r="D140" s="2"/>
      <c r="E140" s="2"/>
      <c r="F140" s="44">
        <f t="shared" si="47"/>
        <v>1</v>
      </c>
      <c r="G140" s="44">
        <f t="shared" si="48"/>
        <v>3</v>
      </c>
      <c r="H140" s="44">
        <f t="shared" si="49"/>
        <v>0</v>
      </c>
      <c r="I140" s="44">
        <f t="shared" si="70"/>
        <v>3</v>
      </c>
      <c r="J140" s="55"/>
      <c r="K140" s="59">
        <v>115</v>
      </c>
      <c r="L140" s="57">
        <f t="shared" si="50"/>
        <v>205</v>
      </c>
      <c r="M140" s="60">
        <f t="shared" si="51"/>
      </c>
      <c r="N140" s="121"/>
      <c r="O140" s="126">
        <f t="shared" si="52"/>
        <v>51</v>
      </c>
      <c r="P140" s="126">
        <f t="shared" si="53"/>
        <v>51</v>
      </c>
      <c r="Q140" s="126">
        <f t="shared" si="54"/>
        <v>13</v>
      </c>
      <c r="R140" s="126">
        <f t="shared" si="55"/>
        <v>28</v>
      </c>
      <c r="S140" s="58">
        <f t="shared" si="56"/>
        <v>1</v>
      </c>
      <c r="T140" s="58">
        <f t="shared" si="57"/>
      </c>
      <c r="U140" s="58">
        <f t="shared" si="58"/>
      </c>
      <c r="V140" s="58">
        <f t="shared" si="59"/>
      </c>
      <c r="W140" s="58">
        <f t="shared" si="60"/>
      </c>
      <c r="X140" s="58">
        <f t="shared" si="61"/>
      </c>
      <c r="Y140" s="141">
        <f t="shared" si="71"/>
      </c>
      <c r="Z140" s="144">
        <f t="shared" si="62"/>
      </c>
      <c r="AA140" s="14"/>
      <c r="AB140" s="69">
        <f t="shared" si="38"/>
        <v>3</v>
      </c>
      <c r="AC140" s="50"/>
      <c r="AD140" s="50"/>
      <c r="AE140" s="50"/>
      <c r="AF140" s="50"/>
      <c r="AG140" s="14"/>
      <c r="AH140" s="70">
        <f t="shared" si="63"/>
        <v>7</v>
      </c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X140" s="74">
        <f t="shared" si="39"/>
        <v>16</v>
      </c>
      <c r="AY140" s="75">
        <f t="shared" si="40"/>
        <v>19</v>
      </c>
      <c r="AZ140" s="76">
        <f t="shared" si="64"/>
      </c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7"/>
      <c r="CG140" s="86">
        <f t="shared" si="72"/>
      </c>
      <c r="CH140" s="87">
        <f t="shared" si="73"/>
      </c>
      <c r="CI140" s="87">
        <f t="shared" si="41"/>
      </c>
      <c r="CJ140" s="87">
        <f t="shared" si="65"/>
      </c>
      <c r="CK140" s="88">
        <f t="shared" si="66"/>
        <v>1</v>
      </c>
      <c r="CL140" s="88">
        <f t="shared" si="67"/>
      </c>
      <c r="CM140" s="88">
        <f t="shared" si="68"/>
      </c>
      <c r="CN140" s="88">
        <f t="shared" si="42"/>
      </c>
      <c r="CO140" s="88">
        <f t="shared" si="43"/>
      </c>
      <c r="CP140" s="89">
        <f t="shared" si="69"/>
      </c>
      <c r="CQ140" s="89">
        <f t="shared" si="44"/>
      </c>
      <c r="CR140" s="89">
        <f t="shared" si="45"/>
      </c>
      <c r="CS140" s="90">
        <f t="shared" si="46"/>
      </c>
      <c r="CU140" s="59">
        <v>115</v>
      </c>
    </row>
    <row r="141" spans="1:99" ht="16.5" thickBot="1" thickTop="1">
      <c r="A141" s="2"/>
      <c r="B141" s="2"/>
      <c r="C141" s="2"/>
      <c r="D141" s="2"/>
      <c r="E141" s="2"/>
      <c r="F141" s="44">
        <f t="shared" si="47"/>
        <v>1</v>
      </c>
      <c r="G141" s="44">
        <f t="shared" si="48"/>
        <v>3</v>
      </c>
      <c r="H141" s="44">
        <f t="shared" si="49"/>
        <v>1</v>
      </c>
      <c r="I141" s="44">
        <f t="shared" si="70"/>
        <v>0</v>
      </c>
      <c r="J141" s="55"/>
      <c r="K141" s="59">
        <v>116</v>
      </c>
      <c r="L141" s="57">
        <f t="shared" si="50"/>
        <v>29</v>
      </c>
      <c r="M141" s="60">
        <f t="shared" si="51"/>
      </c>
      <c r="N141" s="121"/>
      <c r="O141" s="126">
        <f t="shared" si="52"/>
        <v>52</v>
      </c>
      <c r="P141" s="126">
        <f t="shared" si="53"/>
        <v>7</v>
      </c>
      <c r="Q141" s="126">
        <f t="shared" si="54"/>
        <v>29</v>
      </c>
      <c r="R141" s="126">
        <f t="shared" si="55"/>
        <v>29</v>
      </c>
      <c r="S141" s="58">
        <f t="shared" si="56"/>
      </c>
      <c r="T141" s="58">
        <f t="shared" si="57"/>
      </c>
      <c r="U141" s="58">
        <f t="shared" si="58"/>
      </c>
      <c r="V141" s="58">
        <f t="shared" si="59"/>
      </c>
      <c r="W141" s="58">
        <f t="shared" si="60"/>
      </c>
      <c r="X141" s="58">
        <f t="shared" si="61"/>
        <v>1</v>
      </c>
      <c r="Y141" s="141">
        <f t="shared" si="71"/>
      </c>
      <c r="Z141" s="144">
        <f t="shared" si="62"/>
      </c>
      <c r="AA141" s="14"/>
      <c r="AB141" s="69">
        <f t="shared" si="38"/>
        <v>3</v>
      </c>
      <c r="AC141" s="50"/>
      <c r="AD141" s="50"/>
      <c r="AE141" s="50"/>
      <c r="AF141" s="50"/>
      <c r="AG141" s="14"/>
      <c r="AH141" s="70">
        <f t="shared" si="63"/>
        <v>5</v>
      </c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X141" s="74">
        <f t="shared" si="39"/>
        <v>15</v>
      </c>
      <c r="AY141" s="75">
        <f t="shared" si="40"/>
        <v>10</v>
      </c>
      <c r="AZ141" s="76">
        <f t="shared" si="64"/>
      </c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7"/>
      <c r="CG141" s="86">
        <f t="shared" si="72"/>
      </c>
      <c r="CH141" s="87">
        <f t="shared" si="73"/>
      </c>
      <c r="CI141" s="87">
        <f t="shared" si="41"/>
      </c>
      <c r="CJ141" s="87">
        <f t="shared" si="65"/>
      </c>
      <c r="CK141" s="88">
        <f t="shared" si="66"/>
        <v>1</v>
      </c>
      <c r="CL141" s="88">
        <f t="shared" si="67"/>
        <v>1</v>
      </c>
      <c r="CM141" s="88">
        <f t="shared" si="68"/>
      </c>
      <c r="CN141" s="88">
        <f t="shared" si="42"/>
        <v>1</v>
      </c>
      <c r="CO141" s="88">
        <f t="shared" si="43"/>
      </c>
      <c r="CP141" s="89">
        <f t="shared" si="69"/>
      </c>
      <c r="CQ141" s="89">
        <f t="shared" si="44"/>
      </c>
      <c r="CR141" s="89">
        <f t="shared" si="45"/>
      </c>
      <c r="CS141" s="90">
        <f t="shared" si="46"/>
      </c>
      <c r="CU141" s="59">
        <v>116</v>
      </c>
    </row>
    <row r="142" spans="1:99" ht="16.5" thickBot="1" thickTop="1">
      <c r="A142" s="2"/>
      <c r="B142" s="2"/>
      <c r="C142" s="2"/>
      <c r="D142" s="2"/>
      <c r="E142" s="2"/>
      <c r="F142" s="44">
        <f t="shared" si="47"/>
        <v>1</v>
      </c>
      <c r="G142" s="44">
        <f t="shared" si="48"/>
        <v>3</v>
      </c>
      <c r="H142" s="44">
        <f t="shared" si="49"/>
        <v>1</v>
      </c>
      <c r="I142" s="44">
        <f t="shared" si="70"/>
        <v>1</v>
      </c>
      <c r="J142" s="55"/>
      <c r="K142" s="59">
        <v>117</v>
      </c>
      <c r="L142" s="57">
        <f t="shared" si="50"/>
        <v>93</v>
      </c>
      <c r="M142" s="60">
        <f t="shared" si="51"/>
      </c>
      <c r="N142" s="121"/>
      <c r="O142" s="126">
        <f t="shared" si="52"/>
        <v>53</v>
      </c>
      <c r="P142" s="126">
        <f t="shared" si="53"/>
        <v>23</v>
      </c>
      <c r="Q142" s="126">
        <f t="shared" si="54"/>
        <v>29</v>
      </c>
      <c r="R142" s="126">
        <f t="shared" si="55"/>
        <v>29</v>
      </c>
      <c r="S142" s="58">
        <f t="shared" si="56"/>
      </c>
      <c r="T142" s="58">
        <f t="shared" si="57"/>
      </c>
      <c r="U142" s="58">
        <f t="shared" si="58"/>
      </c>
      <c r="V142" s="58">
        <f t="shared" si="59"/>
      </c>
      <c r="W142" s="58">
        <f t="shared" si="60"/>
      </c>
      <c r="X142" s="58">
        <f t="shared" si="61"/>
        <v>1</v>
      </c>
      <c r="Y142" s="141">
        <f t="shared" si="71"/>
      </c>
      <c r="Z142" s="144">
        <f t="shared" si="62"/>
      </c>
      <c r="AA142" s="14"/>
      <c r="AB142" s="69">
        <f t="shared" si="38"/>
        <v>2</v>
      </c>
      <c r="AC142" s="50"/>
      <c r="AD142" s="50"/>
      <c r="AE142" s="50"/>
      <c r="AF142" s="50"/>
      <c r="AG142" s="14"/>
      <c r="AH142" s="70">
        <f t="shared" si="63"/>
        <v>6</v>
      </c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X142" s="74">
        <f t="shared" si="39"/>
        <v>16</v>
      </c>
      <c r="AY142" s="75">
        <f t="shared" si="40"/>
        <v>14</v>
      </c>
      <c r="AZ142" s="76">
        <f t="shared" si="64"/>
      </c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7"/>
      <c r="CG142" s="86">
        <f t="shared" si="72"/>
      </c>
      <c r="CH142" s="87">
        <f t="shared" si="73"/>
      </c>
      <c r="CI142" s="87">
        <f t="shared" si="41"/>
      </c>
      <c r="CJ142" s="87">
        <f t="shared" si="65"/>
      </c>
      <c r="CK142" s="88">
        <f t="shared" si="66"/>
      </c>
      <c r="CL142" s="88">
        <f t="shared" si="67"/>
      </c>
      <c r="CM142" s="88">
        <f t="shared" si="68"/>
      </c>
      <c r="CN142" s="88">
        <f t="shared" si="42"/>
      </c>
      <c r="CO142" s="88">
        <f t="shared" si="43"/>
      </c>
      <c r="CP142" s="89">
        <f t="shared" si="69"/>
        <v>1</v>
      </c>
      <c r="CQ142" s="89">
        <f t="shared" si="44"/>
      </c>
      <c r="CR142" s="89">
        <f t="shared" si="45"/>
      </c>
      <c r="CS142" s="90">
        <f t="shared" si="46"/>
      </c>
      <c r="CU142" s="59">
        <v>117</v>
      </c>
    </row>
    <row r="143" spans="1:99" ht="16.5" thickBot="1" thickTop="1">
      <c r="A143" s="2"/>
      <c r="B143" s="2"/>
      <c r="C143" s="2"/>
      <c r="D143" s="2"/>
      <c r="E143" s="2"/>
      <c r="F143" s="44">
        <f t="shared" si="47"/>
        <v>1</v>
      </c>
      <c r="G143" s="44">
        <f t="shared" si="48"/>
        <v>3</v>
      </c>
      <c r="H143" s="44">
        <f t="shared" si="49"/>
        <v>1</v>
      </c>
      <c r="I143" s="44">
        <f t="shared" si="70"/>
        <v>2</v>
      </c>
      <c r="J143" s="55"/>
      <c r="K143" s="59">
        <v>118</v>
      </c>
      <c r="L143" s="57">
        <f t="shared" si="50"/>
        <v>157</v>
      </c>
      <c r="M143" s="60">
        <f t="shared" si="51"/>
      </c>
      <c r="N143" s="121"/>
      <c r="O143" s="126">
        <f t="shared" si="52"/>
        <v>54</v>
      </c>
      <c r="P143" s="126">
        <f t="shared" si="53"/>
        <v>39</v>
      </c>
      <c r="Q143" s="126">
        <f t="shared" si="54"/>
        <v>29</v>
      </c>
      <c r="R143" s="126">
        <f t="shared" si="55"/>
        <v>29</v>
      </c>
      <c r="S143" s="58">
        <f t="shared" si="56"/>
      </c>
      <c r="T143" s="58">
        <f t="shared" si="57"/>
      </c>
      <c r="U143" s="58">
        <f t="shared" si="58"/>
      </c>
      <c r="V143" s="58">
        <f t="shared" si="59"/>
      </c>
      <c r="W143" s="58">
        <f t="shared" si="60"/>
      </c>
      <c r="X143" s="58">
        <f t="shared" si="61"/>
        <v>1</v>
      </c>
      <c r="Y143" s="141">
        <f t="shared" si="71"/>
      </c>
      <c r="Z143" s="144">
        <f t="shared" si="62"/>
      </c>
      <c r="AA143" s="14"/>
      <c r="AB143" s="69">
        <f t="shared" si="38"/>
        <v>3</v>
      </c>
      <c r="AC143" s="50"/>
      <c r="AD143" s="50"/>
      <c r="AE143" s="50"/>
      <c r="AF143" s="50"/>
      <c r="AG143" s="14"/>
      <c r="AH143" s="70">
        <f t="shared" si="63"/>
        <v>7</v>
      </c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X143" s="74">
        <f t="shared" si="39"/>
        <v>17</v>
      </c>
      <c r="AY143" s="75">
        <f t="shared" si="40"/>
        <v>18</v>
      </c>
      <c r="AZ143" s="76">
        <f t="shared" si="64"/>
      </c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7"/>
      <c r="CG143" s="86">
        <f t="shared" si="72"/>
      </c>
      <c r="CH143" s="87">
        <f t="shared" si="73"/>
      </c>
      <c r="CI143" s="87">
        <f t="shared" si="41"/>
      </c>
      <c r="CJ143" s="87">
        <f t="shared" si="65"/>
      </c>
      <c r="CK143" s="88">
        <f t="shared" si="66"/>
      </c>
      <c r="CL143" s="88">
        <f t="shared" si="67"/>
      </c>
      <c r="CM143" s="88">
        <f t="shared" si="68"/>
      </c>
      <c r="CN143" s="88">
        <f t="shared" si="42"/>
      </c>
      <c r="CO143" s="88">
        <f t="shared" si="43"/>
      </c>
      <c r="CP143" s="89">
        <f t="shared" si="69"/>
        <v>1</v>
      </c>
      <c r="CQ143" s="89">
        <f t="shared" si="44"/>
      </c>
      <c r="CR143" s="89">
        <f t="shared" si="45"/>
      </c>
      <c r="CS143" s="90">
        <f t="shared" si="46"/>
      </c>
      <c r="CU143" s="59">
        <v>118</v>
      </c>
    </row>
    <row r="144" spans="1:99" ht="16.5" thickBot="1" thickTop="1">
      <c r="A144" s="2"/>
      <c r="B144" s="2"/>
      <c r="C144" s="2"/>
      <c r="D144" s="2"/>
      <c r="E144" s="2"/>
      <c r="F144" s="44">
        <f t="shared" si="47"/>
        <v>1</v>
      </c>
      <c r="G144" s="44">
        <f t="shared" si="48"/>
        <v>3</v>
      </c>
      <c r="H144" s="44">
        <f t="shared" si="49"/>
        <v>1</v>
      </c>
      <c r="I144" s="44">
        <f t="shared" si="70"/>
        <v>3</v>
      </c>
      <c r="J144" s="55"/>
      <c r="K144" s="59">
        <v>119</v>
      </c>
      <c r="L144" s="57">
        <f t="shared" si="50"/>
        <v>221</v>
      </c>
      <c r="M144" s="60">
        <f t="shared" si="51"/>
      </c>
      <c r="N144" s="121"/>
      <c r="O144" s="126">
        <f t="shared" si="52"/>
        <v>55</v>
      </c>
      <c r="P144" s="126">
        <f t="shared" si="53"/>
        <v>55</v>
      </c>
      <c r="Q144" s="126">
        <f t="shared" si="54"/>
        <v>29</v>
      </c>
      <c r="R144" s="126">
        <f t="shared" si="55"/>
        <v>29</v>
      </c>
      <c r="S144" s="58">
        <f t="shared" si="56"/>
        <v>1</v>
      </c>
      <c r="T144" s="58">
        <f t="shared" si="57"/>
      </c>
      <c r="U144" s="58">
        <f t="shared" si="58"/>
      </c>
      <c r="V144" s="58">
        <f t="shared" si="59"/>
      </c>
      <c r="W144" s="58">
        <f t="shared" si="60"/>
      </c>
      <c r="X144" s="58">
        <f t="shared" si="61"/>
        <v>1</v>
      </c>
      <c r="Y144" s="141">
        <f t="shared" si="71"/>
      </c>
      <c r="Z144" s="144">
        <f t="shared" si="62"/>
      </c>
      <c r="AA144" s="14"/>
      <c r="AB144" s="69">
        <f t="shared" si="38"/>
        <v>3</v>
      </c>
      <c r="AC144" s="50"/>
      <c r="AD144" s="50"/>
      <c r="AE144" s="50"/>
      <c r="AF144" s="50"/>
      <c r="AG144" s="14"/>
      <c r="AH144" s="70">
        <f t="shared" si="63"/>
        <v>8</v>
      </c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X144" s="74">
        <f t="shared" si="39"/>
        <v>18</v>
      </c>
      <c r="AY144" s="75">
        <f t="shared" si="40"/>
        <v>22</v>
      </c>
      <c r="AZ144" s="76">
        <f t="shared" si="64"/>
      </c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7"/>
      <c r="CG144" s="86">
        <f t="shared" si="72"/>
      </c>
      <c r="CH144" s="87">
        <f t="shared" si="73"/>
      </c>
      <c r="CI144" s="87">
        <f t="shared" si="41"/>
      </c>
      <c r="CJ144" s="87">
        <f t="shared" si="65"/>
      </c>
      <c r="CK144" s="88">
        <f t="shared" si="66"/>
      </c>
      <c r="CL144" s="88">
        <f t="shared" si="67"/>
      </c>
      <c r="CM144" s="88">
        <f t="shared" si="68"/>
      </c>
      <c r="CN144" s="88">
        <f t="shared" si="42"/>
      </c>
      <c r="CO144" s="88">
        <f t="shared" si="43"/>
      </c>
      <c r="CP144" s="89">
        <f t="shared" si="69"/>
        <v>1</v>
      </c>
      <c r="CQ144" s="89">
        <f t="shared" si="44"/>
      </c>
      <c r="CR144" s="89">
        <f t="shared" si="45"/>
      </c>
      <c r="CS144" s="90">
        <f t="shared" si="46"/>
      </c>
      <c r="CU144" s="59">
        <v>119</v>
      </c>
    </row>
    <row r="145" spans="1:99" ht="16.5" thickBot="1" thickTop="1">
      <c r="A145" s="2"/>
      <c r="B145" s="2"/>
      <c r="C145" s="2"/>
      <c r="D145" s="2"/>
      <c r="E145" s="2"/>
      <c r="F145" s="44">
        <f t="shared" si="47"/>
        <v>1</v>
      </c>
      <c r="G145" s="44">
        <f t="shared" si="48"/>
        <v>3</v>
      </c>
      <c r="H145" s="44">
        <f t="shared" si="49"/>
        <v>2</v>
      </c>
      <c r="I145" s="44">
        <f t="shared" si="70"/>
        <v>0</v>
      </c>
      <c r="J145" s="55"/>
      <c r="K145" s="59">
        <v>120</v>
      </c>
      <c r="L145" s="57">
        <f t="shared" si="50"/>
        <v>45</v>
      </c>
      <c r="M145" s="60">
        <f t="shared" si="51"/>
      </c>
      <c r="N145" s="121"/>
      <c r="O145" s="126">
        <f t="shared" si="52"/>
        <v>56</v>
      </c>
      <c r="P145" s="126">
        <f t="shared" si="53"/>
        <v>11</v>
      </c>
      <c r="Q145" s="126">
        <f t="shared" si="54"/>
        <v>45</v>
      </c>
      <c r="R145" s="126">
        <f t="shared" si="55"/>
        <v>30</v>
      </c>
      <c r="S145" s="58">
        <f t="shared" si="56"/>
      </c>
      <c r="T145" s="58">
        <f t="shared" si="57"/>
      </c>
      <c r="U145" s="58">
        <f t="shared" si="58"/>
      </c>
      <c r="V145" s="58">
        <f t="shared" si="59"/>
      </c>
      <c r="W145" s="58">
        <f t="shared" si="60"/>
      </c>
      <c r="X145" s="58">
        <f t="shared" si="61"/>
      </c>
      <c r="Y145" s="141">
        <f t="shared" si="71"/>
      </c>
      <c r="Z145" s="144">
        <f t="shared" si="62"/>
      </c>
      <c r="AA145" s="14"/>
      <c r="AB145" s="69">
        <f t="shared" si="38"/>
        <v>3</v>
      </c>
      <c r="AC145" s="50"/>
      <c r="AD145" s="50"/>
      <c r="AE145" s="50"/>
      <c r="AF145" s="50"/>
      <c r="AG145" s="14"/>
      <c r="AH145" s="70">
        <f t="shared" si="63"/>
        <v>6</v>
      </c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X145" s="74">
        <f t="shared" si="39"/>
        <v>17</v>
      </c>
      <c r="AY145" s="75">
        <f t="shared" si="40"/>
        <v>13</v>
      </c>
      <c r="AZ145" s="76">
        <f t="shared" si="64"/>
      </c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7"/>
      <c r="CG145" s="86">
        <f t="shared" si="72"/>
      </c>
      <c r="CH145" s="87">
        <f t="shared" si="73"/>
      </c>
      <c r="CI145" s="87">
        <f t="shared" si="41"/>
      </c>
      <c r="CJ145" s="87">
        <f t="shared" si="65"/>
      </c>
      <c r="CK145" s="88">
        <f t="shared" si="66"/>
        <v>1</v>
      </c>
      <c r="CL145" s="88">
        <f t="shared" si="67"/>
        <v>1</v>
      </c>
      <c r="CM145" s="88">
        <f t="shared" si="68"/>
      </c>
      <c r="CN145" s="88">
        <f t="shared" si="42"/>
      </c>
      <c r="CO145" s="88">
        <f t="shared" si="43"/>
        <v>1</v>
      </c>
      <c r="CP145" s="89">
        <f t="shared" si="69"/>
      </c>
      <c r="CQ145" s="89">
        <f t="shared" si="44"/>
      </c>
      <c r="CR145" s="89">
        <f t="shared" si="45"/>
      </c>
      <c r="CS145" s="90">
        <f t="shared" si="46"/>
      </c>
      <c r="CU145" s="59">
        <v>120</v>
      </c>
    </row>
    <row r="146" spans="1:99" ht="16.5" thickBot="1" thickTop="1">
      <c r="A146" s="2"/>
      <c r="B146" s="2"/>
      <c r="C146" s="2"/>
      <c r="D146" s="2"/>
      <c r="E146" s="2"/>
      <c r="F146" s="44">
        <f t="shared" si="47"/>
        <v>1</v>
      </c>
      <c r="G146" s="44">
        <f t="shared" si="48"/>
        <v>3</v>
      </c>
      <c r="H146" s="44">
        <f t="shared" si="49"/>
        <v>2</v>
      </c>
      <c r="I146" s="44">
        <f t="shared" si="70"/>
        <v>1</v>
      </c>
      <c r="J146" s="55"/>
      <c r="K146" s="59">
        <v>121</v>
      </c>
      <c r="L146" s="57">
        <f t="shared" si="50"/>
        <v>109</v>
      </c>
      <c r="M146" s="60">
        <f t="shared" si="51"/>
      </c>
      <c r="N146" s="121"/>
      <c r="O146" s="126">
        <f t="shared" si="52"/>
        <v>57</v>
      </c>
      <c r="P146" s="126">
        <f t="shared" si="53"/>
        <v>27</v>
      </c>
      <c r="Q146" s="126">
        <f t="shared" si="54"/>
        <v>45</v>
      </c>
      <c r="R146" s="126">
        <f t="shared" si="55"/>
        <v>30</v>
      </c>
      <c r="S146" s="58">
        <f t="shared" si="56"/>
      </c>
      <c r="T146" s="58">
        <f t="shared" si="57"/>
      </c>
      <c r="U146" s="58">
        <f t="shared" si="58"/>
      </c>
      <c r="V146" s="58">
        <f t="shared" si="59"/>
      </c>
      <c r="W146" s="58">
        <f t="shared" si="60"/>
      </c>
      <c r="X146" s="58">
        <f t="shared" si="61"/>
      </c>
      <c r="Y146" s="141">
        <f t="shared" si="71"/>
      </c>
      <c r="Z146" s="144">
        <f t="shared" si="62"/>
      </c>
      <c r="AA146" s="14"/>
      <c r="AB146" s="69">
        <f t="shared" si="38"/>
        <v>3</v>
      </c>
      <c r="AC146" s="50"/>
      <c r="AD146" s="50"/>
      <c r="AE146" s="50"/>
      <c r="AF146" s="50"/>
      <c r="AG146" s="14"/>
      <c r="AH146" s="70">
        <f t="shared" si="63"/>
        <v>7</v>
      </c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X146" s="74">
        <f t="shared" si="39"/>
        <v>18</v>
      </c>
      <c r="AY146" s="75">
        <f t="shared" si="40"/>
        <v>17</v>
      </c>
      <c r="AZ146" s="76">
        <f t="shared" si="64"/>
      </c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7"/>
      <c r="CG146" s="86">
        <f t="shared" si="72"/>
      </c>
      <c r="CH146" s="87">
        <f t="shared" si="73"/>
      </c>
      <c r="CI146" s="87">
        <f t="shared" si="41"/>
      </c>
      <c r="CJ146" s="87">
        <f t="shared" si="65"/>
      </c>
      <c r="CK146" s="88">
        <f t="shared" si="66"/>
      </c>
      <c r="CL146" s="88">
        <f t="shared" si="67"/>
      </c>
      <c r="CM146" s="88">
        <f t="shared" si="68"/>
      </c>
      <c r="CN146" s="88">
        <f t="shared" si="42"/>
      </c>
      <c r="CO146" s="88">
        <f t="shared" si="43"/>
      </c>
      <c r="CP146" s="89">
        <f t="shared" si="69"/>
        <v>1</v>
      </c>
      <c r="CQ146" s="89">
        <f t="shared" si="44"/>
      </c>
      <c r="CR146" s="89">
        <f t="shared" si="45"/>
      </c>
      <c r="CS146" s="90">
        <f t="shared" si="46"/>
      </c>
      <c r="CU146" s="59">
        <v>121</v>
      </c>
    </row>
    <row r="147" spans="1:99" ht="16.5" thickBot="1" thickTop="1">
      <c r="A147" s="2"/>
      <c r="B147" s="2"/>
      <c r="C147" s="2"/>
      <c r="D147" s="2"/>
      <c r="E147" s="2"/>
      <c r="F147" s="44">
        <f t="shared" si="47"/>
        <v>1</v>
      </c>
      <c r="G147" s="44">
        <f t="shared" si="48"/>
        <v>3</v>
      </c>
      <c r="H147" s="44">
        <f t="shared" si="49"/>
        <v>2</v>
      </c>
      <c r="I147" s="44">
        <f t="shared" si="70"/>
        <v>2</v>
      </c>
      <c r="J147" s="55"/>
      <c r="K147" s="59">
        <v>122</v>
      </c>
      <c r="L147" s="57">
        <f t="shared" si="50"/>
        <v>173</v>
      </c>
      <c r="M147" s="60">
        <f t="shared" si="51"/>
      </c>
      <c r="N147" s="121"/>
      <c r="O147" s="126">
        <f t="shared" si="52"/>
        <v>58</v>
      </c>
      <c r="P147" s="126">
        <f t="shared" si="53"/>
        <v>43</v>
      </c>
      <c r="Q147" s="126">
        <f t="shared" si="54"/>
        <v>45</v>
      </c>
      <c r="R147" s="126">
        <f t="shared" si="55"/>
        <v>30</v>
      </c>
      <c r="S147" s="58">
        <f t="shared" si="56"/>
      </c>
      <c r="T147" s="58">
        <f t="shared" si="57"/>
      </c>
      <c r="U147" s="58">
        <f t="shared" si="58"/>
      </c>
      <c r="V147" s="58">
        <f t="shared" si="59"/>
      </c>
      <c r="W147" s="58">
        <f t="shared" si="60"/>
      </c>
      <c r="X147" s="58">
        <f t="shared" si="61"/>
      </c>
      <c r="Y147" s="141">
        <f t="shared" si="71"/>
      </c>
      <c r="Z147" s="144">
        <f t="shared" si="62"/>
      </c>
      <c r="AA147" s="14"/>
      <c r="AB147" s="69">
        <f t="shared" si="38"/>
        <v>2</v>
      </c>
      <c r="AC147" s="50"/>
      <c r="AD147" s="50"/>
      <c r="AE147" s="50"/>
      <c r="AF147" s="50"/>
      <c r="AG147" s="14"/>
      <c r="AH147" s="70">
        <f t="shared" si="63"/>
        <v>8</v>
      </c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X147" s="74">
        <f t="shared" si="39"/>
        <v>19</v>
      </c>
      <c r="AY147" s="75">
        <f t="shared" si="40"/>
        <v>21</v>
      </c>
      <c r="AZ147" s="76">
        <f t="shared" si="64"/>
      </c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7"/>
      <c r="CG147" s="86">
        <f t="shared" si="72"/>
      </c>
      <c r="CH147" s="87">
        <f t="shared" si="73"/>
      </c>
      <c r="CI147" s="87">
        <f t="shared" si="41"/>
      </c>
      <c r="CJ147" s="87">
        <f t="shared" si="65"/>
      </c>
      <c r="CK147" s="88">
        <f t="shared" si="66"/>
      </c>
      <c r="CL147" s="88">
        <f t="shared" si="67"/>
      </c>
      <c r="CM147" s="88">
        <f t="shared" si="68"/>
      </c>
      <c r="CN147" s="88">
        <f t="shared" si="42"/>
      </c>
      <c r="CO147" s="88">
        <f t="shared" si="43"/>
      </c>
      <c r="CP147" s="89">
        <f t="shared" si="69"/>
        <v>1</v>
      </c>
      <c r="CQ147" s="89">
        <f t="shared" si="44"/>
      </c>
      <c r="CR147" s="89">
        <f t="shared" si="45"/>
      </c>
      <c r="CS147" s="90">
        <f t="shared" si="46"/>
      </c>
      <c r="CU147" s="59">
        <v>122</v>
      </c>
    </row>
    <row r="148" spans="1:99" ht="16.5" thickBot="1" thickTop="1">
      <c r="A148" s="2"/>
      <c r="B148" s="2"/>
      <c r="C148" s="2"/>
      <c r="D148" s="2"/>
      <c r="E148" s="2"/>
      <c r="F148" s="44">
        <f t="shared" si="47"/>
        <v>1</v>
      </c>
      <c r="G148" s="44">
        <f t="shared" si="48"/>
        <v>3</v>
      </c>
      <c r="H148" s="44">
        <f t="shared" si="49"/>
        <v>2</v>
      </c>
      <c r="I148" s="44">
        <f t="shared" si="70"/>
        <v>3</v>
      </c>
      <c r="J148" s="55"/>
      <c r="K148" s="59">
        <v>123</v>
      </c>
      <c r="L148" s="57">
        <f t="shared" si="50"/>
        <v>237</v>
      </c>
      <c r="M148" s="60">
        <f t="shared" si="51"/>
      </c>
      <c r="N148" s="121"/>
      <c r="O148" s="126">
        <f t="shared" si="52"/>
        <v>59</v>
      </c>
      <c r="P148" s="126">
        <f t="shared" si="53"/>
        <v>59</v>
      </c>
      <c r="Q148" s="126">
        <f t="shared" si="54"/>
        <v>45</v>
      </c>
      <c r="R148" s="126">
        <f t="shared" si="55"/>
        <v>30</v>
      </c>
      <c r="S148" s="58">
        <f t="shared" si="56"/>
        <v>1</v>
      </c>
      <c r="T148" s="58">
        <f t="shared" si="57"/>
      </c>
      <c r="U148" s="58">
        <f t="shared" si="58"/>
      </c>
      <c r="V148" s="58">
        <f t="shared" si="59"/>
      </c>
      <c r="W148" s="58">
        <f t="shared" si="60"/>
      </c>
      <c r="X148" s="58">
        <f t="shared" si="61"/>
      </c>
      <c r="Y148" s="141">
        <f t="shared" si="71"/>
      </c>
      <c r="Z148" s="144">
        <f t="shared" si="62"/>
      </c>
      <c r="AA148" s="14"/>
      <c r="AB148" s="69">
        <f t="shared" si="38"/>
        <v>3</v>
      </c>
      <c r="AC148" s="50"/>
      <c r="AD148" s="50"/>
      <c r="AE148" s="50"/>
      <c r="AF148" s="50"/>
      <c r="AG148" s="14"/>
      <c r="AH148" s="70">
        <f t="shared" si="63"/>
        <v>9</v>
      </c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X148" s="74">
        <f t="shared" si="39"/>
        <v>20</v>
      </c>
      <c r="AY148" s="75">
        <f t="shared" si="40"/>
        <v>25</v>
      </c>
      <c r="AZ148" s="76">
        <f t="shared" si="64"/>
      </c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7"/>
      <c r="CG148" s="86">
        <f t="shared" si="72"/>
      </c>
      <c r="CH148" s="87">
        <f t="shared" si="73"/>
      </c>
      <c r="CI148" s="87">
        <f t="shared" si="41"/>
      </c>
      <c r="CJ148" s="87">
        <f t="shared" si="65"/>
      </c>
      <c r="CK148" s="88">
        <f t="shared" si="66"/>
      </c>
      <c r="CL148" s="88">
        <f t="shared" si="67"/>
      </c>
      <c r="CM148" s="88">
        <f t="shared" si="68"/>
      </c>
      <c r="CN148" s="88">
        <f t="shared" si="42"/>
      </c>
      <c r="CO148" s="88">
        <f t="shared" si="43"/>
      </c>
      <c r="CP148" s="89">
        <f t="shared" si="69"/>
        <v>1</v>
      </c>
      <c r="CQ148" s="89">
        <f t="shared" si="44"/>
      </c>
      <c r="CR148" s="89">
        <f t="shared" si="45"/>
      </c>
      <c r="CS148" s="90">
        <f t="shared" si="46"/>
      </c>
      <c r="CU148" s="59">
        <v>123</v>
      </c>
    </row>
    <row r="149" spans="1:99" ht="16.5" thickBot="1" thickTop="1">
      <c r="A149" s="2"/>
      <c r="B149" s="2"/>
      <c r="C149" s="2"/>
      <c r="D149" s="2"/>
      <c r="E149" s="2"/>
      <c r="F149" s="44">
        <f t="shared" si="47"/>
        <v>1</v>
      </c>
      <c r="G149" s="44">
        <f t="shared" si="48"/>
        <v>3</v>
      </c>
      <c r="H149" s="44">
        <f t="shared" si="49"/>
        <v>3</v>
      </c>
      <c r="I149" s="44">
        <f t="shared" si="70"/>
        <v>0</v>
      </c>
      <c r="J149" s="55"/>
      <c r="K149" s="59">
        <v>124</v>
      </c>
      <c r="L149" s="57">
        <f t="shared" si="50"/>
        <v>61</v>
      </c>
      <c r="M149" s="60">
        <f t="shared" si="51"/>
      </c>
      <c r="N149" s="121"/>
      <c r="O149" s="126">
        <f t="shared" si="52"/>
        <v>60</v>
      </c>
      <c r="P149" s="126">
        <f t="shared" si="53"/>
        <v>15</v>
      </c>
      <c r="Q149" s="126">
        <f t="shared" si="54"/>
        <v>61</v>
      </c>
      <c r="R149" s="126">
        <f t="shared" si="55"/>
        <v>31</v>
      </c>
      <c r="S149" s="58">
        <f t="shared" si="56"/>
      </c>
      <c r="T149" s="58">
        <f t="shared" si="57"/>
      </c>
      <c r="U149" s="58">
        <f t="shared" si="58"/>
      </c>
      <c r="V149" s="58">
        <f t="shared" si="59"/>
      </c>
      <c r="W149" s="58">
        <f t="shared" si="60"/>
      </c>
      <c r="X149" s="58">
        <f t="shared" si="61"/>
      </c>
      <c r="Y149" s="141">
        <f t="shared" si="71"/>
      </c>
      <c r="Z149" s="144">
        <f t="shared" si="62"/>
      </c>
      <c r="AA149" s="14"/>
      <c r="AB149" s="69">
        <f t="shared" si="38"/>
        <v>2</v>
      </c>
      <c r="AC149" s="50"/>
      <c r="AD149" s="50"/>
      <c r="AE149" s="50"/>
      <c r="AF149" s="50"/>
      <c r="AG149" s="14"/>
      <c r="AH149" s="70">
        <f t="shared" si="63"/>
        <v>7</v>
      </c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X149" s="74">
        <f t="shared" si="39"/>
        <v>19</v>
      </c>
      <c r="AY149" s="75">
        <f t="shared" si="40"/>
        <v>16</v>
      </c>
      <c r="AZ149" s="76">
        <f t="shared" si="64"/>
      </c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7"/>
      <c r="CG149" s="86">
        <f t="shared" si="72"/>
      </c>
      <c r="CH149" s="87">
        <f t="shared" si="73"/>
      </c>
      <c r="CI149" s="87">
        <f t="shared" si="41"/>
      </c>
      <c r="CJ149" s="87">
        <f t="shared" si="65"/>
      </c>
      <c r="CK149" s="88">
        <f t="shared" si="66"/>
        <v>1</v>
      </c>
      <c r="CL149" s="88">
        <f t="shared" si="67"/>
        <v>1</v>
      </c>
      <c r="CM149" s="88">
        <f t="shared" si="68"/>
      </c>
      <c r="CN149" s="88">
        <f t="shared" si="42"/>
        <v>1</v>
      </c>
      <c r="CO149" s="88">
        <f t="shared" si="43"/>
      </c>
      <c r="CP149" s="89">
        <f t="shared" si="69"/>
      </c>
      <c r="CQ149" s="89">
        <f t="shared" si="44"/>
      </c>
      <c r="CR149" s="89">
        <f t="shared" si="45"/>
      </c>
      <c r="CS149" s="90">
        <f t="shared" si="46"/>
      </c>
      <c r="CU149" s="59">
        <v>124</v>
      </c>
    </row>
    <row r="150" spans="1:99" ht="16.5" thickBot="1" thickTop="1">
      <c r="A150" s="2"/>
      <c r="B150" s="2"/>
      <c r="C150" s="2"/>
      <c r="D150" s="2"/>
      <c r="E150" s="2"/>
      <c r="F150" s="44">
        <f t="shared" si="47"/>
        <v>1</v>
      </c>
      <c r="G150" s="44">
        <f t="shared" si="48"/>
        <v>3</v>
      </c>
      <c r="H150" s="44">
        <f t="shared" si="49"/>
        <v>3</v>
      </c>
      <c r="I150" s="44">
        <f t="shared" si="70"/>
        <v>1</v>
      </c>
      <c r="J150" s="55"/>
      <c r="K150" s="59">
        <v>125</v>
      </c>
      <c r="L150" s="57">
        <f t="shared" si="50"/>
        <v>125</v>
      </c>
      <c r="M150" s="60">
        <f t="shared" si="51"/>
        <v>1</v>
      </c>
      <c r="N150" s="121"/>
      <c r="O150" s="126">
        <f t="shared" si="52"/>
        <v>61</v>
      </c>
      <c r="P150" s="126">
        <f t="shared" si="53"/>
        <v>31</v>
      </c>
      <c r="Q150" s="126">
        <f t="shared" si="54"/>
        <v>61</v>
      </c>
      <c r="R150" s="126">
        <f t="shared" si="55"/>
        <v>31</v>
      </c>
      <c r="S150" s="58">
        <f t="shared" si="56"/>
      </c>
      <c r="T150" s="58">
        <f t="shared" si="57"/>
        <v>1</v>
      </c>
      <c r="U150" s="58">
        <f t="shared" si="58"/>
      </c>
      <c r="V150" s="58">
        <f t="shared" si="59"/>
      </c>
      <c r="W150" s="58">
        <f t="shared" si="60"/>
        <v>1</v>
      </c>
      <c r="X150" s="58">
        <f t="shared" si="61"/>
      </c>
      <c r="Y150" s="141">
        <f t="shared" si="71"/>
      </c>
      <c r="Z150" s="144">
        <f t="shared" si="62"/>
      </c>
      <c r="AA150" s="14"/>
      <c r="AB150" s="69">
        <f t="shared" si="38"/>
        <v>2</v>
      </c>
      <c r="AC150" s="50"/>
      <c r="AD150" s="50"/>
      <c r="AE150" s="50"/>
      <c r="AF150" s="50"/>
      <c r="AG150" s="14"/>
      <c r="AH150" s="70">
        <f t="shared" si="63"/>
        <v>8</v>
      </c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X150" s="74">
        <f t="shared" si="39"/>
        <v>20</v>
      </c>
      <c r="AY150" s="75">
        <f t="shared" si="40"/>
        <v>20</v>
      </c>
      <c r="AZ150" s="76">
        <f t="shared" si="64"/>
        <v>1</v>
      </c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7"/>
      <c r="CG150" s="86">
        <f t="shared" si="72"/>
      </c>
      <c r="CH150" s="87">
        <f t="shared" si="73"/>
      </c>
      <c r="CI150" s="87">
        <f t="shared" si="41"/>
      </c>
      <c r="CJ150" s="87">
        <f t="shared" si="65"/>
      </c>
      <c r="CK150" s="88">
        <f t="shared" si="66"/>
      </c>
      <c r="CL150" s="88">
        <f t="shared" si="67"/>
      </c>
      <c r="CM150" s="88">
        <f t="shared" si="68"/>
      </c>
      <c r="CN150" s="88">
        <f t="shared" si="42"/>
      </c>
      <c r="CO150" s="88">
        <f t="shared" si="43"/>
      </c>
      <c r="CP150" s="89">
        <f t="shared" si="69"/>
        <v>1</v>
      </c>
      <c r="CQ150" s="89">
        <f t="shared" si="44"/>
      </c>
      <c r="CR150" s="89">
        <f t="shared" si="45"/>
      </c>
      <c r="CS150" s="90">
        <f t="shared" si="46"/>
      </c>
      <c r="CU150" s="59">
        <v>125</v>
      </c>
    </row>
    <row r="151" spans="1:99" ht="16.5" thickBot="1" thickTop="1">
      <c r="A151" s="2"/>
      <c r="B151" s="2"/>
      <c r="C151" s="2"/>
      <c r="D151" s="2"/>
      <c r="E151" s="2"/>
      <c r="F151" s="44">
        <f t="shared" si="47"/>
        <v>1</v>
      </c>
      <c r="G151" s="44">
        <f t="shared" si="48"/>
        <v>3</v>
      </c>
      <c r="H151" s="44">
        <f t="shared" si="49"/>
        <v>3</v>
      </c>
      <c r="I151" s="44">
        <f t="shared" si="70"/>
        <v>2</v>
      </c>
      <c r="J151" s="55"/>
      <c r="K151" s="59">
        <v>126</v>
      </c>
      <c r="L151" s="57">
        <f t="shared" si="50"/>
        <v>189</v>
      </c>
      <c r="M151" s="60">
        <f t="shared" si="51"/>
      </c>
      <c r="N151" s="121"/>
      <c r="O151" s="126">
        <f t="shared" si="52"/>
        <v>62</v>
      </c>
      <c r="P151" s="126">
        <f t="shared" si="53"/>
        <v>47</v>
      </c>
      <c r="Q151" s="126">
        <f t="shared" si="54"/>
        <v>61</v>
      </c>
      <c r="R151" s="126">
        <f t="shared" si="55"/>
        <v>31</v>
      </c>
      <c r="S151" s="58">
        <f t="shared" si="56"/>
      </c>
      <c r="T151" s="58">
        <f t="shared" si="57"/>
      </c>
      <c r="U151" s="58">
        <f t="shared" si="58"/>
      </c>
      <c r="V151" s="58">
        <f t="shared" si="59"/>
      </c>
      <c r="W151" s="58">
        <f t="shared" si="60"/>
      </c>
      <c r="X151" s="58">
        <f t="shared" si="61"/>
      </c>
      <c r="Y151" s="141">
        <f t="shared" si="71"/>
      </c>
      <c r="Z151" s="144">
        <f t="shared" si="62"/>
      </c>
      <c r="AA151" s="14"/>
      <c r="AB151" s="69">
        <f t="shared" si="38"/>
        <v>2</v>
      </c>
      <c r="AC151" s="50"/>
      <c r="AD151" s="50"/>
      <c r="AE151" s="50"/>
      <c r="AF151" s="50"/>
      <c r="AG151" s="14"/>
      <c r="AH151" s="70">
        <f t="shared" si="63"/>
        <v>9</v>
      </c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X151" s="74">
        <f t="shared" si="39"/>
        <v>21</v>
      </c>
      <c r="AY151" s="75">
        <f t="shared" si="40"/>
        <v>24</v>
      </c>
      <c r="AZ151" s="76">
        <f t="shared" si="64"/>
      </c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7"/>
      <c r="CG151" s="86">
        <f t="shared" si="72"/>
      </c>
      <c r="CH151" s="87">
        <f t="shared" si="73"/>
      </c>
      <c r="CI151" s="87">
        <f t="shared" si="41"/>
      </c>
      <c r="CJ151" s="87">
        <f t="shared" si="65"/>
      </c>
      <c r="CK151" s="88">
        <f t="shared" si="66"/>
      </c>
      <c r="CL151" s="88">
        <f t="shared" si="67"/>
      </c>
      <c r="CM151" s="88">
        <f t="shared" si="68"/>
      </c>
      <c r="CN151" s="88">
        <f t="shared" si="42"/>
      </c>
      <c r="CO151" s="88">
        <f t="shared" si="43"/>
      </c>
      <c r="CP151" s="89">
        <f t="shared" si="69"/>
        <v>1</v>
      </c>
      <c r="CQ151" s="89">
        <f t="shared" si="44"/>
      </c>
      <c r="CR151" s="89">
        <f t="shared" si="45"/>
      </c>
      <c r="CS151" s="90">
        <f t="shared" si="46"/>
      </c>
      <c r="CU151" s="59">
        <v>126</v>
      </c>
    </row>
    <row r="152" spans="1:99" ht="16.5" thickBot="1" thickTop="1">
      <c r="A152" s="2"/>
      <c r="B152" s="2"/>
      <c r="C152" s="2"/>
      <c r="D152" s="2"/>
      <c r="E152" s="2"/>
      <c r="F152" s="44">
        <f t="shared" si="47"/>
        <v>1</v>
      </c>
      <c r="G152" s="44">
        <f t="shared" si="48"/>
        <v>3</v>
      </c>
      <c r="H152" s="44">
        <f t="shared" si="49"/>
        <v>3</v>
      </c>
      <c r="I152" s="44">
        <f t="shared" si="70"/>
        <v>3</v>
      </c>
      <c r="J152" s="55"/>
      <c r="K152" s="59">
        <v>127</v>
      </c>
      <c r="L152" s="57">
        <f t="shared" si="50"/>
        <v>253</v>
      </c>
      <c r="M152" s="60">
        <f t="shared" si="51"/>
      </c>
      <c r="N152" s="121"/>
      <c r="O152" s="126">
        <f t="shared" si="52"/>
        <v>63</v>
      </c>
      <c r="P152" s="126">
        <f t="shared" si="53"/>
        <v>63</v>
      </c>
      <c r="Q152" s="126">
        <f t="shared" si="54"/>
        <v>61</v>
      </c>
      <c r="R152" s="126">
        <f t="shared" si="55"/>
        <v>31</v>
      </c>
      <c r="S152" s="58">
        <f t="shared" si="56"/>
        <v>1</v>
      </c>
      <c r="T152" s="58">
        <f t="shared" si="57"/>
      </c>
      <c r="U152" s="58">
        <f t="shared" si="58"/>
      </c>
      <c r="V152" s="58">
        <f t="shared" si="59"/>
      </c>
      <c r="W152" s="58">
        <f t="shared" si="60"/>
      </c>
      <c r="X152" s="58">
        <f t="shared" si="61"/>
      </c>
      <c r="Y152" s="141">
        <f t="shared" si="71"/>
      </c>
      <c r="Z152" s="144">
        <f t="shared" si="62"/>
      </c>
      <c r="AA152" s="14"/>
      <c r="AB152" s="69">
        <f t="shared" si="38"/>
        <v>1</v>
      </c>
      <c r="AC152" s="50"/>
      <c r="AD152" s="50"/>
      <c r="AE152" s="50"/>
      <c r="AF152" s="50"/>
      <c r="AG152" s="14"/>
      <c r="AH152" s="70">
        <f t="shared" si="63"/>
        <v>10</v>
      </c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X152" s="74">
        <f t="shared" si="39"/>
        <v>22</v>
      </c>
      <c r="AY152" s="75">
        <f t="shared" si="40"/>
        <v>28</v>
      </c>
      <c r="AZ152" s="76">
        <f t="shared" si="64"/>
      </c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7"/>
      <c r="CG152" s="86">
        <f t="shared" si="72"/>
      </c>
      <c r="CH152" s="87">
        <f t="shared" si="73"/>
      </c>
      <c r="CI152" s="87">
        <f t="shared" si="41"/>
      </c>
      <c r="CJ152" s="87">
        <f t="shared" si="65"/>
      </c>
      <c r="CK152" s="88">
        <f t="shared" si="66"/>
      </c>
      <c r="CL152" s="88">
        <f t="shared" si="67"/>
      </c>
      <c r="CM152" s="88">
        <f t="shared" si="68"/>
      </c>
      <c r="CN152" s="88">
        <f t="shared" si="42"/>
      </c>
      <c r="CO152" s="88">
        <f t="shared" si="43"/>
      </c>
      <c r="CP152" s="89">
        <f t="shared" si="69"/>
        <v>1</v>
      </c>
      <c r="CQ152" s="89">
        <f t="shared" si="44"/>
      </c>
      <c r="CR152" s="89">
        <f t="shared" si="45"/>
      </c>
      <c r="CS152" s="90">
        <f t="shared" si="46"/>
        <v>1</v>
      </c>
      <c r="CU152" s="59">
        <v>127</v>
      </c>
    </row>
    <row r="153" spans="1:99" ht="16.5" thickBot="1" thickTop="1">
      <c r="A153" s="2"/>
      <c r="B153" s="2"/>
      <c r="C153" s="2"/>
      <c r="D153" s="2"/>
      <c r="E153" s="2"/>
      <c r="F153" s="44">
        <f t="shared" si="47"/>
        <v>2</v>
      </c>
      <c r="G153" s="44">
        <f t="shared" si="48"/>
        <v>0</v>
      </c>
      <c r="H153" s="44">
        <f t="shared" si="49"/>
        <v>0</v>
      </c>
      <c r="I153" s="44">
        <f t="shared" si="70"/>
        <v>0</v>
      </c>
      <c r="J153" s="55"/>
      <c r="K153" s="59">
        <v>128</v>
      </c>
      <c r="L153" s="57">
        <f t="shared" si="50"/>
        <v>2</v>
      </c>
      <c r="M153" s="60">
        <f t="shared" si="51"/>
      </c>
      <c r="N153" s="121"/>
      <c r="O153" s="126">
        <f t="shared" si="52"/>
        <v>0</v>
      </c>
      <c r="P153" s="126">
        <f t="shared" si="53"/>
        <v>0</v>
      </c>
      <c r="Q153" s="126">
        <f t="shared" si="54"/>
        <v>2</v>
      </c>
      <c r="R153" s="126">
        <f t="shared" si="55"/>
        <v>32</v>
      </c>
      <c r="S153" s="58">
        <f t="shared" si="56"/>
        <v>1</v>
      </c>
      <c r="T153" s="58">
        <f t="shared" si="57"/>
      </c>
      <c r="U153" s="58">
        <f t="shared" si="58"/>
      </c>
      <c r="V153" s="58">
        <f t="shared" si="59"/>
      </c>
      <c r="W153" s="58">
        <f t="shared" si="60"/>
      </c>
      <c r="X153" s="58">
        <f t="shared" si="61"/>
      </c>
      <c r="Y153" s="141">
        <f t="shared" si="71"/>
      </c>
      <c r="Z153" s="144">
        <f t="shared" si="62"/>
      </c>
      <c r="AA153" s="14"/>
      <c r="AB153" s="69">
        <f aca="true" t="shared" si="74" ref="AB153:AB216">SUM(IF(I153&lt;&gt;H153,1,0)+IF(H153&lt;&gt;G153,1,0)++IF(G153&lt;&gt;F153,1,0))</f>
        <v>1</v>
      </c>
      <c r="AC153" s="50"/>
      <c r="AD153" s="50"/>
      <c r="AE153" s="50"/>
      <c r="AF153" s="50"/>
      <c r="AG153" s="14"/>
      <c r="AH153" s="70">
        <f t="shared" si="63"/>
        <v>2</v>
      </c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X153" s="74">
        <f aca="true" t="shared" si="75" ref="AX153:AX216">$I153*$I$14+$H153*$H$14+$G153*$G$14+$F153*$F$14</f>
        <v>8</v>
      </c>
      <c r="AY153" s="75">
        <f aca="true" t="shared" si="76" ref="AY153:AY216">$I153*$I$15+$H153*$H$15+$G153*$G$15+$F153*$F$15</f>
        <v>2</v>
      </c>
      <c r="AZ153" s="76">
        <f t="shared" si="64"/>
      </c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7"/>
      <c r="CG153" s="86">
        <f t="shared" si="72"/>
        <v>1</v>
      </c>
      <c r="CH153" s="87">
        <f t="shared" si="73"/>
      </c>
      <c r="CI153" s="87">
        <f aca="true" t="shared" si="77" ref="CI153:CI216">IF(AND(CH153=1,OR(AND(F153=0,G153=0),AND(F153=0,I153=0),AND(H153=0,I153=0))),1,"")</f>
      </c>
      <c r="CJ153" s="87">
        <f t="shared" si="65"/>
      </c>
      <c r="CK153" s="88">
        <f t="shared" si="66"/>
      </c>
      <c r="CL153" s="88">
        <f t="shared" si="67"/>
      </c>
      <c r="CM153" s="88">
        <f t="shared" si="68"/>
      </c>
      <c r="CN153" s="88">
        <f aca="true" t="shared" si="78" ref="CN153:CN216">IF(AND($CL153=1,OR(COUNTIF($F153:$I153,1)=2,COUNTIF($F153:$I153,2)=2,COUNTIF($F153:$I153,3)=2)),1,"")</f>
      </c>
      <c r="CO153" s="88">
        <f aca="true" t="shared" si="79" ref="CO153:CO216">IF(AND($CL153=1,AND(COUNTIF($F153:$I153,1)=1,COUNTIF($F153:$I153,2)=1,COUNTIF($F153:$I153,3)=1)),1,"")</f>
      </c>
      <c r="CP153" s="89">
        <f t="shared" si="69"/>
      </c>
      <c r="CQ153" s="89">
        <f aca="true" t="shared" si="80" ref="CQ153:CQ216">IF(AND($CP153=1,$F153=$G153,$G153=$H153,$H153=$I153),1,"")</f>
      </c>
      <c r="CR153" s="89">
        <f aca="true" t="shared" si="81" ref="CR153:CR216">IF(AND($CP153=1,AND($F153=$G153,$H153=$I153,G153&lt;&gt;H153)),1,"")</f>
      </c>
      <c r="CS153" s="90">
        <f aca="true" t="shared" si="82" ref="CS153:CS216">IF(AND($CP153=1,OR(AND($F153=$G153,$G153=$H153,$H153&lt;&gt;$I153),AND($F153&lt;&gt;$G153,$G153=$H153,$H153=$I153))),1,"")</f>
      </c>
      <c r="CU153" s="59">
        <v>128</v>
      </c>
    </row>
    <row r="154" spans="1:99" ht="16.5" thickBot="1" thickTop="1">
      <c r="A154" s="2"/>
      <c r="B154" s="2"/>
      <c r="C154" s="2"/>
      <c r="D154" s="2"/>
      <c r="E154" s="2"/>
      <c r="F154" s="44">
        <f aca="true" t="shared" si="83" ref="F154:F217">IF(G153+H153+I153=9,IF(F153=3,0,F153+1),F153)</f>
        <v>2</v>
      </c>
      <c r="G154" s="44">
        <f aca="true" t="shared" si="84" ref="G154:G217">IF(H153+I153=6,IF(G153=3,0,G153+1),G153)</f>
        <v>0</v>
      </c>
      <c r="H154" s="44">
        <f aca="true" t="shared" si="85" ref="H154:H217">IF(I153=3,IF(H153=3,0,H153+1),H153)</f>
        <v>0</v>
      </c>
      <c r="I154" s="44">
        <f t="shared" si="70"/>
        <v>1</v>
      </c>
      <c r="J154" s="55"/>
      <c r="K154" s="59">
        <v>129</v>
      </c>
      <c r="L154" s="57">
        <f aca="true" t="shared" si="86" ref="L154:L217">$I154*$I$17+$H154*$H$17+$G154*$G$17+$F154*$F$17</f>
        <v>66</v>
      </c>
      <c r="M154" s="60">
        <f aca="true" t="shared" si="87" ref="M154:M217">IF(K154=L154,1,"")</f>
      </c>
      <c r="N154" s="121"/>
      <c r="O154" s="126">
        <f aca="true" t="shared" si="88" ref="O154:O217">$I154*$I$19+$H154*$H$19+$G154*$G$19</f>
        <v>1</v>
      </c>
      <c r="P154" s="126">
        <f aca="true" t="shared" si="89" ref="P154:P217">$I154*$I$20+$H154*$H$20+$G154*$G$20</f>
        <v>16</v>
      </c>
      <c r="Q154" s="126">
        <f aca="true" t="shared" si="90" ref="Q154:Q217">$H154*$H$22+$G154*$G$22+$F154*$F$22</f>
        <v>2</v>
      </c>
      <c r="R154" s="126">
        <f aca="true" t="shared" si="91" ref="R154:R217">$H154*$H$21+$G154*$G$21+$F154*$F$21</f>
        <v>32</v>
      </c>
      <c r="S154" s="58">
        <f aca="true" t="shared" si="92" ref="S154:S217">IF(O154=P154,1,"")</f>
      </c>
      <c r="T154" s="58">
        <f aca="true" t="shared" si="93" ref="T154:T217">IF($O154=Q154,1,"")</f>
      </c>
      <c r="U154" s="58">
        <f aca="true" t="shared" si="94" ref="U154:U217">IF($O154=R154,1,"")</f>
      </c>
      <c r="V154" s="58">
        <f aca="true" t="shared" si="95" ref="V154:V217">IF($P154=Q154,1,"")</f>
      </c>
      <c r="W154" s="58">
        <f aca="true" t="shared" si="96" ref="W154:W217">IF($P154=R154,1,"")</f>
      </c>
      <c r="X154" s="58">
        <f aca="true" t="shared" si="97" ref="X154:X217">IF($Q154=R154,1,"")</f>
      </c>
      <c r="Y154" s="141">
        <f t="shared" si="71"/>
      </c>
      <c r="Z154" s="144">
        <f aca="true" t="shared" si="98" ref="Z154:Z217">IF(AND($S154=1,T154=1,U154=1,V154=1),1,"")</f>
      </c>
      <c r="AA154" s="14"/>
      <c r="AB154" s="69">
        <f t="shared" si="74"/>
        <v>2</v>
      </c>
      <c r="AC154" s="50"/>
      <c r="AD154" s="50"/>
      <c r="AE154" s="50"/>
      <c r="AF154" s="50"/>
      <c r="AG154" s="14"/>
      <c r="AH154" s="70">
        <f aca="true" t="shared" si="99" ref="AH154:AH217">SUM($F154:$I154)</f>
        <v>3</v>
      </c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X154" s="74">
        <f t="shared" si="75"/>
        <v>9</v>
      </c>
      <c r="AY154" s="75">
        <f t="shared" si="76"/>
        <v>6</v>
      </c>
      <c r="AZ154" s="76">
        <f aca="true" t="shared" si="100" ref="AZ154:AZ217">IF(AX154=AY154,1,"")</f>
      </c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7"/>
      <c r="CG154" s="86">
        <f t="shared" si="72"/>
      </c>
      <c r="CH154" s="87">
        <f t="shared" si="73"/>
        <v>1</v>
      </c>
      <c r="CI154" s="87">
        <f t="shared" si="77"/>
      </c>
      <c r="CJ154" s="87">
        <f aca="true" t="shared" si="101" ref="CJ154:CJ217">IF(AND(CI154=1,MOD(SUM($F154:$I154),2)=0,NOT(COUNTIF($F154:$I154,1)=1)),1,"")</f>
      </c>
      <c r="CK154" s="88">
        <f aca="true" t="shared" si="102" ref="CK154:CK217">IF(COUNTIF($F154:$I154,0)=1,1,"")</f>
      </c>
      <c r="CL154" s="88">
        <f aca="true" t="shared" si="103" ref="CL154:CL217">IF(AND(CK154=1,OR($F154=0,$I154=0)),1,"")</f>
      </c>
      <c r="CM154" s="88">
        <f aca="true" t="shared" si="104" ref="CM154:CM217">IF(AND(CL154=1,MOD(SUM($F154:$I154),3)=0,NOT(PRODUCT($G154:$I154)=6),NOT(PRODUCT($F154:$H154)=6)),1,"")</f>
      </c>
      <c r="CN154" s="88">
        <f t="shared" si="78"/>
      </c>
      <c r="CO154" s="88">
        <f t="shared" si="79"/>
      </c>
      <c r="CP154" s="89">
        <f aca="true" t="shared" si="105" ref="CP154:CP217">IF(COUNTIF($F154:$I154,0)=0,1,"")</f>
      </c>
      <c r="CQ154" s="89">
        <f t="shared" si="80"/>
      </c>
      <c r="CR154" s="89">
        <f t="shared" si="81"/>
      </c>
      <c r="CS154" s="90">
        <f t="shared" si="82"/>
      </c>
      <c r="CU154" s="59">
        <v>129</v>
      </c>
    </row>
    <row r="155" spans="1:99" ht="16.5" thickBot="1" thickTop="1">
      <c r="A155" s="2"/>
      <c r="B155" s="2"/>
      <c r="C155" s="2"/>
      <c r="D155" s="2"/>
      <c r="E155" s="2"/>
      <c r="F155" s="44">
        <f t="shared" si="83"/>
        <v>2</v>
      </c>
      <c r="G155" s="44">
        <f t="shared" si="84"/>
        <v>0</v>
      </c>
      <c r="H155" s="44">
        <f t="shared" si="85"/>
        <v>0</v>
      </c>
      <c r="I155" s="44">
        <f aca="true" t="shared" si="106" ref="I155:I218">IF(I154+1=4,0,I154+1)</f>
        <v>2</v>
      </c>
      <c r="J155" s="55"/>
      <c r="K155" s="59">
        <v>130</v>
      </c>
      <c r="L155" s="57">
        <f t="shared" si="86"/>
        <v>130</v>
      </c>
      <c r="M155" s="60">
        <f t="shared" si="87"/>
        <v>1</v>
      </c>
      <c r="N155" s="121"/>
      <c r="O155" s="126">
        <f t="shared" si="88"/>
        <v>2</v>
      </c>
      <c r="P155" s="126">
        <f t="shared" si="89"/>
        <v>32</v>
      </c>
      <c r="Q155" s="126">
        <f t="shared" si="90"/>
        <v>2</v>
      </c>
      <c r="R155" s="126">
        <f t="shared" si="91"/>
        <v>32</v>
      </c>
      <c r="S155" s="58">
        <f t="shared" si="92"/>
      </c>
      <c r="T155" s="58">
        <f t="shared" si="93"/>
        <v>1</v>
      </c>
      <c r="U155" s="58">
        <f t="shared" si="94"/>
      </c>
      <c r="V155" s="58">
        <f t="shared" si="95"/>
      </c>
      <c r="W155" s="58">
        <f t="shared" si="96"/>
        <v>1</v>
      </c>
      <c r="X155" s="58">
        <f t="shared" si="97"/>
      </c>
      <c r="Y155" s="141">
        <f aca="true" t="shared" si="107" ref="Y155:Y218">IF(AND($S155=1,T155=1,U155=1),1,"")</f>
      </c>
      <c r="Z155" s="144">
        <f t="shared" si="98"/>
      </c>
      <c r="AA155" s="14"/>
      <c r="AB155" s="69">
        <f t="shared" si="74"/>
        <v>2</v>
      </c>
      <c r="AC155" s="50"/>
      <c r="AD155" s="50"/>
      <c r="AE155" s="50"/>
      <c r="AF155" s="50"/>
      <c r="AG155" s="14"/>
      <c r="AH155" s="70">
        <f t="shared" si="99"/>
        <v>4</v>
      </c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X155" s="74">
        <f t="shared" si="75"/>
        <v>10</v>
      </c>
      <c r="AY155" s="75">
        <f t="shared" si="76"/>
        <v>10</v>
      </c>
      <c r="AZ155" s="76">
        <f t="shared" si="100"/>
        <v>1</v>
      </c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7"/>
      <c r="CG155" s="86">
        <f aca="true" t="shared" si="108" ref="CG155:CG218">IF(COUNTIF($F155:$I155,0)=3,1,"")</f>
      </c>
      <c r="CH155" s="87">
        <f aca="true" t="shared" si="109" ref="CH155:CH218">IF(COUNTIF($F155:$I155,0)=2,1,"")</f>
        <v>1</v>
      </c>
      <c r="CI155" s="87">
        <f t="shared" si="77"/>
      </c>
      <c r="CJ155" s="87">
        <f t="shared" si="101"/>
      </c>
      <c r="CK155" s="88">
        <f t="shared" si="102"/>
      </c>
      <c r="CL155" s="88">
        <f t="shared" si="103"/>
      </c>
      <c r="CM155" s="88">
        <f t="shared" si="104"/>
      </c>
      <c r="CN155" s="88">
        <f t="shared" si="78"/>
      </c>
      <c r="CO155" s="88">
        <f t="shared" si="79"/>
      </c>
      <c r="CP155" s="89">
        <f t="shared" si="105"/>
      </c>
      <c r="CQ155" s="89">
        <f t="shared" si="80"/>
      </c>
      <c r="CR155" s="89">
        <f t="shared" si="81"/>
      </c>
      <c r="CS155" s="90">
        <f t="shared" si="82"/>
      </c>
      <c r="CU155" s="59">
        <v>130</v>
      </c>
    </row>
    <row r="156" spans="1:99" ht="16.5" thickBot="1" thickTop="1">
      <c r="A156" s="2"/>
      <c r="B156" s="2"/>
      <c r="C156" s="2"/>
      <c r="D156" s="2"/>
      <c r="E156" s="2"/>
      <c r="F156" s="44">
        <f t="shared" si="83"/>
        <v>2</v>
      </c>
      <c r="G156" s="44">
        <f t="shared" si="84"/>
        <v>0</v>
      </c>
      <c r="H156" s="44">
        <f t="shared" si="85"/>
        <v>0</v>
      </c>
      <c r="I156" s="44">
        <f t="shared" si="106"/>
        <v>3</v>
      </c>
      <c r="J156" s="55"/>
      <c r="K156" s="59">
        <v>131</v>
      </c>
      <c r="L156" s="57">
        <f t="shared" si="86"/>
        <v>194</v>
      </c>
      <c r="M156" s="60">
        <f t="shared" si="87"/>
      </c>
      <c r="N156" s="121"/>
      <c r="O156" s="126">
        <f t="shared" si="88"/>
        <v>3</v>
      </c>
      <c r="P156" s="126">
        <f t="shared" si="89"/>
        <v>48</v>
      </c>
      <c r="Q156" s="126">
        <f t="shared" si="90"/>
        <v>2</v>
      </c>
      <c r="R156" s="126">
        <f t="shared" si="91"/>
        <v>32</v>
      </c>
      <c r="S156" s="58">
        <f t="shared" si="92"/>
      </c>
      <c r="T156" s="58">
        <f t="shared" si="93"/>
      </c>
      <c r="U156" s="58">
        <f t="shared" si="94"/>
      </c>
      <c r="V156" s="58">
        <f t="shared" si="95"/>
      </c>
      <c r="W156" s="58">
        <f t="shared" si="96"/>
      </c>
      <c r="X156" s="58">
        <f t="shared" si="97"/>
      </c>
      <c r="Y156" s="141">
        <f t="shared" si="107"/>
      </c>
      <c r="Z156" s="144">
        <f t="shared" si="98"/>
      </c>
      <c r="AA156" s="14"/>
      <c r="AB156" s="69">
        <f t="shared" si="74"/>
        <v>2</v>
      </c>
      <c r="AC156" s="50"/>
      <c r="AD156" s="50"/>
      <c r="AE156" s="50"/>
      <c r="AF156" s="50"/>
      <c r="AG156" s="14"/>
      <c r="AH156" s="70">
        <f t="shared" si="99"/>
        <v>5</v>
      </c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X156" s="74">
        <f t="shared" si="75"/>
        <v>11</v>
      </c>
      <c r="AY156" s="75">
        <f t="shared" si="76"/>
        <v>14</v>
      </c>
      <c r="AZ156" s="76">
        <f t="shared" si="100"/>
      </c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7"/>
      <c r="CG156" s="86">
        <f t="shared" si="108"/>
      </c>
      <c r="CH156" s="87">
        <f t="shared" si="109"/>
        <v>1</v>
      </c>
      <c r="CI156" s="87">
        <f t="shared" si="77"/>
      </c>
      <c r="CJ156" s="87">
        <f t="shared" si="101"/>
      </c>
      <c r="CK156" s="88">
        <f t="shared" si="102"/>
      </c>
      <c r="CL156" s="88">
        <f t="shared" si="103"/>
      </c>
      <c r="CM156" s="88">
        <f t="shared" si="104"/>
      </c>
      <c r="CN156" s="88">
        <f t="shared" si="78"/>
      </c>
      <c r="CO156" s="88">
        <f t="shared" si="79"/>
      </c>
      <c r="CP156" s="89">
        <f t="shared" si="105"/>
      </c>
      <c r="CQ156" s="89">
        <f t="shared" si="80"/>
      </c>
      <c r="CR156" s="89">
        <f t="shared" si="81"/>
      </c>
      <c r="CS156" s="90">
        <f t="shared" si="82"/>
      </c>
      <c r="CU156" s="59">
        <v>131</v>
      </c>
    </row>
    <row r="157" spans="1:99" ht="16.5" thickBot="1" thickTop="1">
      <c r="A157" s="2"/>
      <c r="B157" s="2"/>
      <c r="C157" s="2"/>
      <c r="D157" s="2"/>
      <c r="E157" s="2"/>
      <c r="F157" s="44">
        <f t="shared" si="83"/>
        <v>2</v>
      </c>
      <c r="G157" s="44">
        <f t="shared" si="84"/>
        <v>0</v>
      </c>
      <c r="H157" s="44">
        <f t="shared" si="85"/>
        <v>1</v>
      </c>
      <c r="I157" s="44">
        <f t="shared" si="106"/>
        <v>0</v>
      </c>
      <c r="J157" s="55"/>
      <c r="K157" s="59">
        <v>132</v>
      </c>
      <c r="L157" s="57">
        <f t="shared" si="86"/>
        <v>18</v>
      </c>
      <c r="M157" s="60">
        <f t="shared" si="87"/>
      </c>
      <c r="N157" s="121"/>
      <c r="O157" s="126">
        <f t="shared" si="88"/>
        <v>4</v>
      </c>
      <c r="P157" s="126">
        <f t="shared" si="89"/>
        <v>4</v>
      </c>
      <c r="Q157" s="126">
        <f t="shared" si="90"/>
        <v>18</v>
      </c>
      <c r="R157" s="126">
        <f t="shared" si="91"/>
        <v>33</v>
      </c>
      <c r="S157" s="58">
        <f t="shared" si="92"/>
        <v>1</v>
      </c>
      <c r="T157" s="58">
        <f t="shared" si="93"/>
      </c>
      <c r="U157" s="58">
        <f t="shared" si="94"/>
      </c>
      <c r="V157" s="58">
        <f t="shared" si="95"/>
      </c>
      <c r="W157" s="58">
        <f t="shared" si="96"/>
      </c>
      <c r="X157" s="58">
        <f t="shared" si="97"/>
      </c>
      <c r="Y157" s="141">
        <f t="shared" si="107"/>
      </c>
      <c r="Z157" s="144">
        <f t="shared" si="98"/>
      </c>
      <c r="AA157" s="14"/>
      <c r="AB157" s="69">
        <f t="shared" si="74"/>
        <v>3</v>
      </c>
      <c r="AC157" s="50"/>
      <c r="AD157" s="50"/>
      <c r="AE157" s="50"/>
      <c r="AF157" s="50"/>
      <c r="AG157" s="14"/>
      <c r="AH157" s="70">
        <f t="shared" si="99"/>
        <v>3</v>
      </c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X157" s="74">
        <f t="shared" si="75"/>
        <v>10</v>
      </c>
      <c r="AY157" s="75">
        <f t="shared" si="76"/>
        <v>5</v>
      </c>
      <c r="AZ157" s="76">
        <f t="shared" si="100"/>
      </c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7"/>
      <c r="CG157" s="86">
        <f t="shared" si="108"/>
      </c>
      <c r="CH157" s="87">
        <f t="shared" si="109"/>
        <v>1</v>
      </c>
      <c r="CI157" s="87">
        <f t="shared" si="77"/>
      </c>
      <c r="CJ157" s="87">
        <f t="shared" si="101"/>
      </c>
      <c r="CK157" s="88">
        <f t="shared" si="102"/>
      </c>
      <c r="CL157" s="88">
        <f t="shared" si="103"/>
      </c>
      <c r="CM157" s="88">
        <f t="shared" si="104"/>
      </c>
      <c r="CN157" s="88">
        <f t="shared" si="78"/>
      </c>
      <c r="CO157" s="88">
        <f t="shared" si="79"/>
      </c>
      <c r="CP157" s="89">
        <f t="shared" si="105"/>
      </c>
      <c r="CQ157" s="89">
        <f t="shared" si="80"/>
      </c>
      <c r="CR157" s="89">
        <f t="shared" si="81"/>
      </c>
      <c r="CS157" s="90">
        <f t="shared" si="82"/>
      </c>
      <c r="CU157" s="59">
        <v>132</v>
      </c>
    </row>
    <row r="158" spans="1:99" ht="16.5" thickBot="1" thickTop="1">
      <c r="A158" s="2"/>
      <c r="B158" s="2"/>
      <c r="C158" s="2"/>
      <c r="D158" s="2"/>
      <c r="E158" s="2"/>
      <c r="F158" s="44">
        <f t="shared" si="83"/>
        <v>2</v>
      </c>
      <c r="G158" s="44">
        <f t="shared" si="84"/>
        <v>0</v>
      </c>
      <c r="H158" s="44">
        <f t="shared" si="85"/>
        <v>1</v>
      </c>
      <c r="I158" s="44">
        <f t="shared" si="106"/>
        <v>1</v>
      </c>
      <c r="J158" s="55"/>
      <c r="K158" s="59">
        <v>133</v>
      </c>
      <c r="L158" s="57">
        <f t="shared" si="86"/>
        <v>82</v>
      </c>
      <c r="M158" s="60">
        <f t="shared" si="87"/>
      </c>
      <c r="N158" s="121"/>
      <c r="O158" s="126">
        <f t="shared" si="88"/>
        <v>5</v>
      </c>
      <c r="P158" s="126">
        <f t="shared" si="89"/>
        <v>20</v>
      </c>
      <c r="Q158" s="126">
        <f t="shared" si="90"/>
        <v>18</v>
      </c>
      <c r="R158" s="126">
        <f t="shared" si="91"/>
        <v>33</v>
      </c>
      <c r="S158" s="58">
        <f t="shared" si="92"/>
      </c>
      <c r="T158" s="58">
        <f t="shared" si="93"/>
      </c>
      <c r="U158" s="58">
        <f t="shared" si="94"/>
      </c>
      <c r="V158" s="58">
        <f t="shared" si="95"/>
      </c>
      <c r="W158" s="58">
        <f t="shared" si="96"/>
      </c>
      <c r="X158" s="58">
        <f t="shared" si="97"/>
      </c>
      <c r="Y158" s="141">
        <f t="shared" si="107"/>
      </c>
      <c r="Z158" s="144">
        <f t="shared" si="98"/>
      </c>
      <c r="AA158" s="14"/>
      <c r="AB158" s="69">
        <f t="shared" si="74"/>
        <v>2</v>
      </c>
      <c r="AC158" s="50"/>
      <c r="AD158" s="50"/>
      <c r="AE158" s="50"/>
      <c r="AF158" s="50"/>
      <c r="AG158" s="14"/>
      <c r="AH158" s="70">
        <f t="shared" si="99"/>
        <v>4</v>
      </c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X158" s="74">
        <f t="shared" si="75"/>
        <v>11</v>
      </c>
      <c r="AY158" s="75">
        <f t="shared" si="76"/>
        <v>9</v>
      </c>
      <c r="AZ158" s="76">
        <f t="shared" si="100"/>
      </c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7"/>
      <c r="CG158" s="86">
        <f t="shared" si="108"/>
      </c>
      <c r="CH158" s="87">
        <f t="shared" si="109"/>
      </c>
      <c r="CI158" s="87">
        <f t="shared" si="77"/>
      </c>
      <c r="CJ158" s="87">
        <f t="shared" si="101"/>
      </c>
      <c r="CK158" s="88">
        <f t="shared" si="102"/>
        <v>1</v>
      </c>
      <c r="CL158" s="88">
        <f t="shared" si="103"/>
      </c>
      <c r="CM158" s="88">
        <f t="shared" si="104"/>
      </c>
      <c r="CN158" s="88">
        <f t="shared" si="78"/>
      </c>
      <c r="CO158" s="88">
        <f t="shared" si="79"/>
      </c>
      <c r="CP158" s="89">
        <f t="shared" si="105"/>
      </c>
      <c r="CQ158" s="89">
        <f t="shared" si="80"/>
      </c>
      <c r="CR158" s="89">
        <f t="shared" si="81"/>
      </c>
      <c r="CS158" s="90">
        <f t="shared" si="82"/>
      </c>
      <c r="CU158" s="59">
        <v>133</v>
      </c>
    </row>
    <row r="159" spans="1:99" ht="16.5" thickBot="1" thickTop="1">
      <c r="A159" s="2"/>
      <c r="B159" s="2"/>
      <c r="C159" s="2"/>
      <c r="D159" s="2"/>
      <c r="E159" s="2"/>
      <c r="F159" s="44">
        <f t="shared" si="83"/>
        <v>2</v>
      </c>
      <c r="G159" s="44">
        <f t="shared" si="84"/>
        <v>0</v>
      </c>
      <c r="H159" s="44">
        <f t="shared" si="85"/>
        <v>1</v>
      </c>
      <c r="I159" s="44">
        <f t="shared" si="106"/>
        <v>2</v>
      </c>
      <c r="J159" s="55"/>
      <c r="K159" s="59">
        <v>134</v>
      </c>
      <c r="L159" s="57">
        <f t="shared" si="86"/>
        <v>146</v>
      </c>
      <c r="M159" s="60">
        <f t="shared" si="87"/>
      </c>
      <c r="N159" s="121"/>
      <c r="O159" s="126">
        <f t="shared" si="88"/>
        <v>6</v>
      </c>
      <c r="P159" s="126">
        <f t="shared" si="89"/>
        <v>36</v>
      </c>
      <c r="Q159" s="126">
        <f t="shared" si="90"/>
        <v>18</v>
      </c>
      <c r="R159" s="126">
        <f t="shared" si="91"/>
        <v>33</v>
      </c>
      <c r="S159" s="58">
        <f t="shared" si="92"/>
      </c>
      <c r="T159" s="58">
        <f t="shared" si="93"/>
      </c>
      <c r="U159" s="58">
        <f t="shared" si="94"/>
      </c>
      <c r="V159" s="58">
        <f t="shared" si="95"/>
      </c>
      <c r="W159" s="58">
        <f t="shared" si="96"/>
      </c>
      <c r="X159" s="58">
        <f t="shared" si="97"/>
      </c>
      <c r="Y159" s="141">
        <f t="shared" si="107"/>
      </c>
      <c r="Z159" s="144">
        <f t="shared" si="98"/>
      </c>
      <c r="AA159" s="14"/>
      <c r="AB159" s="69">
        <f t="shared" si="74"/>
        <v>3</v>
      </c>
      <c r="AC159" s="50"/>
      <c r="AD159" s="50"/>
      <c r="AE159" s="50"/>
      <c r="AF159" s="50"/>
      <c r="AG159" s="14"/>
      <c r="AH159" s="70">
        <f t="shared" si="99"/>
        <v>5</v>
      </c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X159" s="74">
        <f t="shared" si="75"/>
        <v>12</v>
      </c>
      <c r="AY159" s="75">
        <f t="shared" si="76"/>
        <v>13</v>
      </c>
      <c r="AZ159" s="76">
        <f t="shared" si="100"/>
      </c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7"/>
      <c r="CG159" s="86">
        <f t="shared" si="108"/>
      </c>
      <c r="CH159" s="87">
        <f t="shared" si="109"/>
      </c>
      <c r="CI159" s="87">
        <f t="shared" si="77"/>
      </c>
      <c r="CJ159" s="87">
        <f t="shared" si="101"/>
      </c>
      <c r="CK159" s="88">
        <f t="shared" si="102"/>
        <v>1</v>
      </c>
      <c r="CL159" s="88">
        <f t="shared" si="103"/>
      </c>
      <c r="CM159" s="88">
        <f t="shared" si="104"/>
      </c>
      <c r="CN159" s="88">
        <f t="shared" si="78"/>
      </c>
      <c r="CO159" s="88">
        <f t="shared" si="79"/>
      </c>
      <c r="CP159" s="89">
        <f t="shared" si="105"/>
      </c>
      <c r="CQ159" s="89">
        <f t="shared" si="80"/>
      </c>
      <c r="CR159" s="89">
        <f t="shared" si="81"/>
      </c>
      <c r="CS159" s="90">
        <f t="shared" si="82"/>
      </c>
      <c r="CU159" s="59">
        <v>134</v>
      </c>
    </row>
    <row r="160" spans="1:99" ht="16.5" thickBot="1" thickTop="1">
      <c r="A160" s="2"/>
      <c r="B160" s="2"/>
      <c r="C160" s="2"/>
      <c r="D160" s="2"/>
      <c r="E160" s="2"/>
      <c r="F160" s="44">
        <f t="shared" si="83"/>
        <v>2</v>
      </c>
      <c r="G160" s="44">
        <f t="shared" si="84"/>
        <v>0</v>
      </c>
      <c r="H160" s="44">
        <f t="shared" si="85"/>
        <v>1</v>
      </c>
      <c r="I160" s="44">
        <f t="shared" si="106"/>
        <v>3</v>
      </c>
      <c r="J160" s="55"/>
      <c r="K160" s="59">
        <v>135</v>
      </c>
      <c r="L160" s="57">
        <f t="shared" si="86"/>
        <v>210</v>
      </c>
      <c r="M160" s="60">
        <f t="shared" si="87"/>
      </c>
      <c r="N160" s="121"/>
      <c r="O160" s="126">
        <f t="shared" si="88"/>
        <v>7</v>
      </c>
      <c r="P160" s="126">
        <f t="shared" si="89"/>
        <v>52</v>
      </c>
      <c r="Q160" s="126">
        <f t="shared" si="90"/>
        <v>18</v>
      </c>
      <c r="R160" s="126">
        <f t="shared" si="91"/>
        <v>33</v>
      </c>
      <c r="S160" s="58">
        <f t="shared" si="92"/>
      </c>
      <c r="T160" s="58">
        <f t="shared" si="93"/>
      </c>
      <c r="U160" s="58">
        <f t="shared" si="94"/>
      </c>
      <c r="V160" s="58">
        <f t="shared" si="95"/>
      </c>
      <c r="W160" s="58">
        <f t="shared" si="96"/>
      </c>
      <c r="X160" s="58">
        <f t="shared" si="97"/>
      </c>
      <c r="Y160" s="141">
        <f t="shared" si="107"/>
      </c>
      <c r="Z160" s="144">
        <f t="shared" si="98"/>
      </c>
      <c r="AA160" s="14"/>
      <c r="AB160" s="69">
        <f t="shared" si="74"/>
        <v>3</v>
      </c>
      <c r="AC160" s="50"/>
      <c r="AD160" s="50"/>
      <c r="AE160" s="50"/>
      <c r="AF160" s="50"/>
      <c r="AG160" s="14"/>
      <c r="AH160" s="70">
        <f t="shared" si="99"/>
        <v>6</v>
      </c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X160" s="74">
        <f t="shared" si="75"/>
        <v>13</v>
      </c>
      <c r="AY160" s="75">
        <f t="shared" si="76"/>
        <v>17</v>
      </c>
      <c r="AZ160" s="76">
        <f t="shared" si="100"/>
      </c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7"/>
      <c r="CG160" s="86">
        <f t="shared" si="108"/>
      </c>
      <c r="CH160" s="87">
        <f t="shared" si="109"/>
      </c>
      <c r="CI160" s="87">
        <f t="shared" si="77"/>
      </c>
      <c r="CJ160" s="87">
        <f t="shared" si="101"/>
      </c>
      <c r="CK160" s="88">
        <f t="shared" si="102"/>
        <v>1</v>
      </c>
      <c r="CL160" s="88">
        <f t="shared" si="103"/>
      </c>
      <c r="CM160" s="88">
        <f t="shared" si="104"/>
      </c>
      <c r="CN160" s="88">
        <f t="shared" si="78"/>
      </c>
      <c r="CO160" s="88">
        <f t="shared" si="79"/>
      </c>
      <c r="CP160" s="89">
        <f t="shared" si="105"/>
      </c>
      <c r="CQ160" s="89">
        <f t="shared" si="80"/>
      </c>
      <c r="CR160" s="89">
        <f t="shared" si="81"/>
      </c>
      <c r="CS160" s="90">
        <f t="shared" si="82"/>
      </c>
      <c r="CU160" s="59">
        <v>135</v>
      </c>
    </row>
    <row r="161" spans="1:99" ht="16.5" thickBot="1" thickTop="1">
      <c r="A161" s="2"/>
      <c r="B161" s="2"/>
      <c r="C161" s="2"/>
      <c r="D161" s="2"/>
      <c r="E161" s="2"/>
      <c r="F161" s="44">
        <f t="shared" si="83"/>
        <v>2</v>
      </c>
      <c r="G161" s="44">
        <f t="shared" si="84"/>
        <v>0</v>
      </c>
      <c r="H161" s="44">
        <f t="shared" si="85"/>
        <v>2</v>
      </c>
      <c r="I161" s="44">
        <f t="shared" si="106"/>
        <v>0</v>
      </c>
      <c r="J161" s="55"/>
      <c r="K161" s="59">
        <v>136</v>
      </c>
      <c r="L161" s="57">
        <f t="shared" si="86"/>
        <v>34</v>
      </c>
      <c r="M161" s="60">
        <f t="shared" si="87"/>
      </c>
      <c r="N161" s="121"/>
      <c r="O161" s="126">
        <f t="shared" si="88"/>
        <v>8</v>
      </c>
      <c r="P161" s="126">
        <f t="shared" si="89"/>
        <v>8</v>
      </c>
      <c r="Q161" s="126">
        <f t="shared" si="90"/>
        <v>34</v>
      </c>
      <c r="R161" s="126">
        <f t="shared" si="91"/>
        <v>34</v>
      </c>
      <c r="S161" s="58">
        <f t="shared" si="92"/>
        <v>1</v>
      </c>
      <c r="T161" s="58">
        <f t="shared" si="93"/>
      </c>
      <c r="U161" s="58">
        <f t="shared" si="94"/>
      </c>
      <c r="V161" s="58">
        <f t="shared" si="95"/>
      </c>
      <c r="W161" s="58">
        <f t="shared" si="96"/>
      </c>
      <c r="X161" s="58">
        <f t="shared" si="97"/>
        <v>1</v>
      </c>
      <c r="Y161" s="141">
        <f t="shared" si="107"/>
      </c>
      <c r="Z161" s="144">
        <f t="shared" si="98"/>
      </c>
      <c r="AA161" s="14"/>
      <c r="AB161" s="69">
        <f t="shared" si="74"/>
        <v>3</v>
      </c>
      <c r="AC161" s="50"/>
      <c r="AD161" s="50"/>
      <c r="AE161" s="50"/>
      <c r="AF161" s="50"/>
      <c r="AG161" s="14"/>
      <c r="AH161" s="70">
        <f t="shared" si="99"/>
        <v>4</v>
      </c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X161" s="74">
        <f t="shared" si="75"/>
        <v>12</v>
      </c>
      <c r="AY161" s="75">
        <f t="shared" si="76"/>
        <v>8</v>
      </c>
      <c r="AZ161" s="76">
        <f t="shared" si="100"/>
      </c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7"/>
      <c r="CG161" s="86">
        <f t="shared" si="108"/>
      </c>
      <c r="CH161" s="87">
        <f t="shared" si="109"/>
        <v>1</v>
      </c>
      <c r="CI161" s="87">
        <f t="shared" si="77"/>
      </c>
      <c r="CJ161" s="87">
        <f t="shared" si="101"/>
      </c>
      <c r="CK161" s="88">
        <f t="shared" si="102"/>
      </c>
      <c r="CL161" s="88">
        <f t="shared" si="103"/>
      </c>
      <c r="CM161" s="88">
        <f t="shared" si="104"/>
      </c>
      <c r="CN161" s="88">
        <f t="shared" si="78"/>
      </c>
      <c r="CO161" s="88">
        <f t="shared" si="79"/>
      </c>
      <c r="CP161" s="89">
        <f t="shared" si="105"/>
      </c>
      <c r="CQ161" s="89">
        <f t="shared" si="80"/>
      </c>
      <c r="CR161" s="89">
        <f t="shared" si="81"/>
      </c>
      <c r="CS161" s="90">
        <f t="shared" si="82"/>
      </c>
      <c r="CU161" s="59">
        <v>136</v>
      </c>
    </row>
    <row r="162" spans="1:99" ht="16.5" thickBot="1" thickTop="1">
      <c r="A162" s="2"/>
      <c r="B162" s="2"/>
      <c r="C162" s="2"/>
      <c r="D162" s="2"/>
      <c r="E162" s="2"/>
      <c r="F162" s="44">
        <f t="shared" si="83"/>
        <v>2</v>
      </c>
      <c r="G162" s="44">
        <f t="shared" si="84"/>
        <v>0</v>
      </c>
      <c r="H162" s="44">
        <f t="shared" si="85"/>
        <v>2</v>
      </c>
      <c r="I162" s="44">
        <f t="shared" si="106"/>
        <v>1</v>
      </c>
      <c r="J162" s="55"/>
      <c r="K162" s="59">
        <v>137</v>
      </c>
      <c r="L162" s="57">
        <f t="shared" si="86"/>
        <v>98</v>
      </c>
      <c r="M162" s="60">
        <f t="shared" si="87"/>
      </c>
      <c r="N162" s="121"/>
      <c r="O162" s="126">
        <f t="shared" si="88"/>
        <v>9</v>
      </c>
      <c r="P162" s="126">
        <f t="shared" si="89"/>
        <v>24</v>
      </c>
      <c r="Q162" s="126">
        <f t="shared" si="90"/>
        <v>34</v>
      </c>
      <c r="R162" s="126">
        <f t="shared" si="91"/>
        <v>34</v>
      </c>
      <c r="S162" s="58">
        <f t="shared" si="92"/>
      </c>
      <c r="T162" s="58">
        <f t="shared" si="93"/>
      </c>
      <c r="U162" s="58">
        <f t="shared" si="94"/>
      </c>
      <c r="V162" s="58">
        <f t="shared" si="95"/>
      </c>
      <c r="W162" s="58">
        <f t="shared" si="96"/>
      </c>
      <c r="X162" s="58">
        <f t="shared" si="97"/>
        <v>1</v>
      </c>
      <c r="Y162" s="141">
        <f t="shared" si="107"/>
      </c>
      <c r="Z162" s="144">
        <f t="shared" si="98"/>
      </c>
      <c r="AA162" s="14"/>
      <c r="AB162" s="69">
        <f t="shared" si="74"/>
        <v>3</v>
      </c>
      <c r="AC162" s="50"/>
      <c r="AD162" s="50"/>
      <c r="AE162" s="50"/>
      <c r="AF162" s="50"/>
      <c r="AG162" s="14"/>
      <c r="AH162" s="70">
        <f t="shared" si="99"/>
        <v>5</v>
      </c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X162" s="74">
        <f t="shared" si="75"/>
        <v>13</v>
      </c>
      <c r="AY162" s="75">
        <f t="shared" si="76"/>
        <v>12</v>
      </c>
      <c r="AZ162" s="76">
        <f t="shared" si="100"/>
      </c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7"/>
      <c r="CG162" s="86">
        <f t="shared" si="108"/>
      </c>
      <c r="CH162" s="87">
        <f t="shared" si="109"/>
      </c>
      <c r="CI162" s="87">
        <f t="shared" si="77"/>
      </c>
      <c r="CJ162" s="87">
        <f t="shared" si="101"/>
      </c>
      <c r="CK162" s="88">
        <f t="shared" si="102"/>
        <v>1</v>
      </c>
      <c r="CL162" s="88">
        <f t="shared" si="103"/>
      </c>
      <c r="CM162" s="88">
        <f t="shared" si="104"/>
      </c>
      <c r="CN162" s="88">
        <f t="shared" si="78"/>
      </c>
      <c r="CO162" s="88">
        <f t="shared" si="79"/>
      </c>
      <c r="CP162" s="89">
        <f t="shared" si="105"/>
      </c>
      <c r="CQ162" s="89">
        <f t="shared" si="80"/>
      </c>
      <c r="CR162" s="89">
        <f t="shared" si="81"/>
      </c>
      <c r="CS162" s="90">
        <f t="shared" si="82"/>
      </c>
      <c r="CU162" s="59">
        <v>137</v>
      </c>
    </row>
    <row r="163" spans="1:99" ht="16.5" thickBot="1" thickTop="1">
      <c r="A163" s="2"/>
      <c r="B163" s="2"/>
      <c r="C163" s="2"/>
      <c r="D163" s="2"/>
      <c r="E163" s="2"/>
      <c r="F163" s="44">
        <f t="shared" si="83"/>
        <v>2</v>
      </c>
      <c r="G163" s="44">
        <f t="shared" si="84"/>
        <v>0</v>
      </c>
      <c r="H163" s="44">
        <f t="shared" si="85"/>
        <v>2</v>
      </c>
      <c r="I163" s="44">
        <f t="shared" si="106"/>
        <v>2</v>
      </c>
      <c r="J163" s="55"/>
      <c r="K163" s="59">
        <v>138</v>
      </c>
      <c r="L163" s="57">
        <f t="shared" si="86"/>
        <v>162</v>
      </c>
      <c r="M163" s="60">
        <f t="shared" si="87"/>
      </c>
      <c r="N163" s="121"/>
      <c r="O163" s="126">
        <f t="shared" si="88"/>
        <v>10</v>
      </c>
      <c r="P163" s="126">
        <f t="shared" si="89"/>
        <v>40</v>
      </c>
      <c r="Q163" s="126">
        <f t="shared" si="90"/>
        <v>34</v>
      </c>
      <c r="R163" s="126">
        <f t="shared" si="91"/>
        <v>34</v>
      </c>
      <c r="S163" s="58">
        <f t="shared" si="92"/>
      </c>
      <c r="T163" s="58">
        <f t="shared" si="93"/>
      </c>
      <c r="U163" s="58">
        <f t="shared" si="94"/>
      </c>
      <c r="V163" s="58">
        <f t="shared" si="95"/>
      </c>
      <c r="W163" s="58">
        <f t="shared" si="96"/>
      </c>
      <c r="X163" s="58">
        <f t="shared" si="97"/>
        <v>1</v>
      </c>
      <c r="Y163" s="141">
        <f t="shared" si="107"/>
      </c>
      <c r="Z163" s="144">
        <f t="shared" si="98"/>
      </c>
      <c r="AA163" s="14"/>
      <c r="AB163" s="69">
        <f t="shared" si="74"/>
        <v>2</v>
      </c>
      <c r="AC163" s="50"/>
      <c r="AD163" s="50"/>
      <c r="AE163" s="50"/>
      <c r="AF163" s="50"/>
      <c r="AG163" s="14"/>
      <c r="AH163" s="70">
        <f t="shared" si="99"/>
        <v>6</v>
      </c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X163" s="74">
        <f t="shared" si="75"/>
        <v>14</v>
      </c>
      <c r="AY163" s="75">
        <f t="shared" si="76"/>
        <v>16</v>
      </c>
      <c r="AZ163" s="76">
        <f t="shared" si="100"/>
      </c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7"/>
      <c r="CG163" s="86">
        <f t="shared" si="108"/>
      </c>
      <c r="CH163" s="87">
        <f t="shared" si="109"/>
      </c>
      <c r="CI163" s="87">
        <f t="shared" si="77"/>
      </c>
      <c r="CJ163" s="87">
        <f t="shared" si="101"/>
      </c>
      <c r="CK163" s="88">
        <f t="shared" si="102"/>
        <v>1</v>
      </c>
      <c r="CL163" s="88">
        <f t="shared" si="103"/>
      </c>
      <c r="CM163" s="88">
        <f t="shared" si="104"/>
      </c>
      <c r="CN163" s="88">
        <f t="shared" si="78"/>
      </c>
      <c r="CO163" s="88">
        <f t="shared" si="79"/>
      </c>
      <c r="CP163" s="89">
        <f t="shared" si="105"/>
      </c>
      <c r="CQ163" s="89">
        <f t="shared" si="80"/>
      </c>
      <c r="CR163" s="89">
        <f t="shared" si="81"/>
      </c>
      <c r="CS163" s="90">
        <f t="shared" si="82"/>
      </c>
      <c r="CU163" s="59">
        <v>138</v>
      </c>
    </row>
    <row r="164" spans="1:99" ht="16.5" thickBot="1" thickTop="1">
      <c r="A164" s="2"/>
      <c r="B164" s="2"/>
      <c r="C164" s="2"/>
      <c r="D164" s="2"/>
      <c r="E164" s="2"/>
      <c r="F164" s="44">
        <f t="shared" si="83"/>
        <v>2</v>
      </c>
      <c r="G164" s="44">
        <f t="shared" si="84"/>
        <v>0</v>
      </c>
      <c r="H164" s="44">
        <f t="shared" si="85"/>
        <v>2</v>
      </c>
      <c r="I164" s="44">
        <f t="shared" si="106"/>
        <v>3</v>
      </c>
      <c r="J164" s="55"/>
      <c r="K164" s="59">
        <v>139</v>
      </c>
      <c r="L164" s="57">
        <f t="shared" si="86"/>
        <v>226</v>
      </c>
      <c r="M164" s="60">
        <f t="shared" si="87"/>
      </c>
      <c r="N164" s="121"/>
      <c r="O164" s="126">
        <f t="shared" si="88"/>
        <v>11</v>
      </c>
      <c r="P164" s="126">
        <f t="shared" si="89"/>
        <v>56</v>
      </c>
      <c r="Q164" s="126">
        <f t="shared" si="90"/>
        <v>34</v>
      </c>
      <c r="R164" s="126">
        <f t="shared" si="91"/>
        <v>34</v>
      </c>
      <c r="S164" s="58">
        <f t="shared" si="92"/>
      </c>
      <c r="T164" s="58">
        <f t="shared" si="93"/>
      </c>
      <c r="U164" s="58">
        <f t="shared" si="94"/>
      </c>
      <c r="V164" s="58">
        <f t="shared" si="95"/>
      </c>
      <c r="W164" s="58">
        <f t="shared" si="96"/>
      </c>
      <c r="X164" s="58">
        <f t="shared" si="97"/>
        <v>1</v>
      </c>
      <c r="Y164" s="141">
        <f t="shared" si="107"/>
      </c>
      <c r="Z164" s="144">
        <f t="shared" si="98"/>
      </c>
      <c r="AA164" s="14"/>
      <c r="AB164" s="69">
        <f t="shared" si="74"/>
        <v>3</v>
      </c>
      <c r="AC164" s="50"/>
      <c r="AD164" s="50"/>
      <c r="AE164" s="50"/>
      <c r="AF164" s="50"/>
      <c r="AG164" s="14"/>
      <c r="AH164" s="70">
        <f t="shared" si="99"/>
        <v>7</v>
      </c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X164" s="74">
        <f t="shared" si="75"/>
        <v>15</v>
      </c>
      <c r="AY164" s="75">
        <f t="shared" si="76"/>
        <v>20</v>
      </c>
      <c r="AZ164" s="76">
        <f t="shared" si="100"/>
      </c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7"/>
      <c r="CG164" s="86">
        <f t="shared" si="108"/>
      </c>
      <c r="CH164" s="87">
        <f t="shared" si="109"/>
      </c>
      <c r="CI164" s="87">
        <f t="shared" si="77"/>
      </c>
      <c r="CJ164" s="87">
        <f t="shared" si="101"/>
      </c>
      <c r="CK164" s="88">
        <f t="shared" si="102"/>
        <v>1</v>
      </c>
      <c r="CL164" s="88">
        <f t="shared" si="103"/>
      </c>
      <c r="CM164" s="88">
        <f t="shared" si="104"/>
      </c>
      <c r="CN164" s="88">
        <f t="shared" si="78"/>
      </c>
      <c r="CO164" s="88">
        <f t="shared" si="79"/>
      </c>
      <c r="CP164" s="89">
        <f t="shared" si="105"/>
      </c>
      <c r="CQ164" s="89">
        <f t="shared" si="80"/>
      </c>
      <c r="CR164" s="89">
        <f t="shared" si="81"/>
      </c>
      <c r="CS164" s="90">
        <f t="shared" si="82"/>
      </c>
      <c r="CU164" s="59">
        <v>139</v>
      </c>
    </row>
    <row r="165" spans="1:99" ht="16.5" thickBot="1" thickTop="1">
      <c r="A165" s="2"/>
      <c r="B165" s="2"/>
      <c r="C165" s="2"/>
      <c r="D165" s="2"/>
      <c r="E165" s="2"/>
      <c r="F165" s="44">
        <f t="shared" si="83"/>
        <v>2</v>
      </c>
      <c r="G165" s="44">
        <f t="shared" si="84"/>
        <v>0</v>
      </c>
      <c r="H165" s="44">
        <f t="shared" si="85"/>
        <v>3</v>
      </c>
      <c r="I165" s="44">
        <f t="shared" si="106"/>
        <v>0</v>
      </c>
      <c r="J165" s="55"/>
      <c r="K165" s="59">
        <v>140</v>
      </c>
      <c r="L165" s="57">
        <f t="shared" si="86"/>
        <v>50</v>
      </c>
      <c r="M165" s="60">
        <f t="shared" si="87"/>
      </c>
      <c r="N165" s="121"/>
      <c r="O165" s="126">
        <f t="shared" si="88"/>
        <v>12</v>
      </c>
      <c r="P165" s="126">
        <f t="shared" si="89"/>
        <v>12</v>
      </c>
      <c r="Q165" s="126">
        <f t="shared" si="90"/>
        <v>50</v>
      </c>
      <c r="R165" s="126">
        <f t="shared" si="91"/>
        <v>35</v>
      </c>
      <c r="S165" s="58">
        <f t="shared" si="92"/>
        <v>1</v>
      </c>
      <c r="T165" s="58">
        <f t="shared" si="93"/>
      </c>
      <c r="U165" s="58">
        <f t="shared" si="94"/>
      </c>
      <c r="V165" s="58">
        <f t="shared" si="95"/>
      </c>
      <c r="W165" s="58">
        <f t="shared" si="96"/>
      </c>
      <c r="X165" s="58">
        <f t="shared" si="97"/>
      </c>
      <c r="Y165" s="141">
        <f t="shared" si="107"/>
      </c>
      <c r="Z165" s="144">
        <f t="shared" si="98"/>
      </c>
      <c r="AA165" s="14"/>
      <c r="AB165" s="69">
        <f t="shared" si="74"/>
        <v>3</v>
      </c>
      <c r="AC165" s="50"/>
      <c r="AD165" s="50"/>
      <c r="AE165" s="50"/>
      <c r="AF165" s="50"/>
      <c r="AG165" s="14"/>
      <c r="AH165" s="70">
        <f t="shared" si="99"/>
        <v>5</v>
      </c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X165" s="74">
        <f t="shared" si="75"/>
        <v>14</v>
      </c>
      <c r="AY165" s="75">
        <f t="shared" si="76"/>
        <v>11</v>
      </c>
      <c r="AZ165" s="76">
        <f t="shared" si="100"/>
      </c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7"/>
      <c r="CG165" s="86">
        <f t="shared" si="108"/>
      </c>
      <c r="CH165" s="87">
        <f t="shared" si="109"/>
        <v>1</v>
      </c>
      <c r="CI165" s="87">
        <f t="shared" si="77"/>
      </c>
      <c r="CJ165" s="87">
        <f t="shared" si="101"/>
      </c>
      <c r="CK165" s="88">
        <f t="shared" si="102"/>
      </c>
      <c r="CL165" s="88">
        <f t="shared" si="103"/>
      </c>
      <c r="CM165" s="88">
        <f t="shared" si="104"/>
      </c>
      <c r="CN165" s="88">
        <f t="shared" si="78"/>
      </c>
      <c r="CO165" s="88">
        <f t="shared" si="79"/>
      </c>
      <c r="CP165" s="89">
        <f t="shared" si="105"/>
      </c>
      <c r="CQ165" s="89">
        <f t="shared" si="80"/>
      </c>
      <c r="CR165" s="89">
        <f t="shared" si="81"/>
      </c>
      <c r="CS165" s="90">
        <f t="shared" si="82"/>
      </c>
      <c r="CU165" s="59">
        <v>140</v>
      </c>
    </row>
    <row r="166" spans="1:99" ht="16.5" thickBot="1" thickTop="1">
      <c r="A166" s="2"/>
      <c r="B166" s="2"/>
      <c r="C166" s="2"/>
      <c r="D166" s="2"/>
      <c r="E166" s="2"/>
      <c r="F166" s="44">
        <f t="shared" si="83"/>
        <v>2</v>
      </c>
      <c r="G166" s="44">
        <f t="shared" si="84"/>
        <v>0</v>
      </c>
      <c r="H166" s="44">
        <f t="shared" si="85"/>
        <v>3</v>
      </c>
      <c r="I166" s="44">
        <f t="shared" si="106"/>
        <v>1</v>
      </c>
      <c r="J166" s="55"/>
      <c r="K166" s="59">
        <v>141</v>
      </c>
      <c r="L166" s="57">
        <f t="shared" si="86"/>
        <v>114</v>
      </c>
      <c r="M166" s="60">
        <f t="shared" si="87"/>
      </c>
      <c r="N166" s="121"/>
      <c r="O166" s="126">
        <f t="shared" si="88"/>
        <v>13</v>
      </c>
      <c r="P166" s="126">
        <f t="shared" si="89"/>
        <v>28</v>
      </c>
      <c r="Q166" s="126">
        <f t="shared" si="90"/>
        <v>50</v>
      </c>
      <c r="R166" s="126">
        <f t="shared" si="91"/>
        <v>35</v>
      </c>
      <c r="S166" s="58">
        <f t="shared" si="92"/>
      </c>
      <c r="T166" s="58">
        <f t="shared" si="93"/>
      </c>
      <c r="U166" s="58">
        <f t="shared" si="94"/>
      </c>
      <c r="V166" s="58">
        <f t="shared" si="95"/>
      </c>
      <c r="W166" s="58">
        <f t="shared" si="96"/>
      </c>
      <c r="X166" s="58">
        <f t="shared" si="97"/>
      </c>
      <c r="Y166" s="141">
        <f t="shared" si="107"/>
      </c>
      <c r="Z166" s="144">
        <f t="shared" si="98"/>
      </c>
      <c r="AA166" s="14"/>
      <c r="AB166" s="69">
        <f t="shared" si="74"/>
        <v>3</v>
      </c>
      <c r="AC166" s="50"/>
      <c r="AD166" s="50"/>
      <c r="AE166" s="50"/>
      <c r="AF166" s="50"/>
      <c r="AG166" s="14"/>
      <c r="AH166" s="70">
        <f t="shared" si="99"/>
        <v>6</v>
      </c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X166" s="74">
        <f t="shared" si="75"/>
        <v>15</v>
      </c>
      <c r="AY166" s="75">
        <f t="shared" si="76"/>
        <v>15</v>
      </c>
      <c r="AZ166" s="76">
        <f t="shared" si="100"/>
        <v>1</v>
      </c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7"/>
      <c r="CG166" s="86">
        <f t="shared" si="108"/>
      </c>
      <c r="CH166" s="87">
        <f t="shared" si="109"/>
      </c>
      <c r="CI166" s="87">
        <f t="shared" si="77"/>
      </c>
      <c r="CJ166" s="87">
        <f t="shared" si="101"/>
      </c>
      <c r="CK166" s="88">
        <f t="shared" si="102"/>
        <v>1</v>
      </c>
      <c r="CL166" s="88">
        <f t="shared" si="103"/>
      </c>
      <c r="CM166" s="88">
        <f t="shared" si="104"/>
      </c>
      <c r="CN166" s="88">
        <f t="shared" si="78"/>
      </c>
      <c r="CO166" s="88">
        <f t="shared" si="79"/>
      </c>
      <c r="CP166" s="89">
        <f t="shared" si="105"/>
      </c>
      <c r="CQ166" s="89">
        <f t="shared" si="80"/>
      </c>
      <c r="CR166" s="89">
        <f t="shared" si="81"/>
      </c>
      <c r="CS166" s="90">
        <f t="shared" si="82"/>
      </c>
      <c r="CU166" s="59">
        <v>141</v>
      </c>
    </row>
    <row r="167" spans="1:99" ht="16.5" thickBot="1" thickTop="1">
      <c r="A167" s="2"/>
      <c r="B167" s="2"/>
      <c r="C167" s="2"/>
      <c r="D167" s="2"/>
      <c r="E167" s="2"/>
      <c r="F167" s="44">
        <f t="shared" si="83"/>
        <v>2</v>
      </c>
      <c r="G167" s="44">
        <f t="shared" si="84"/>
        <v>0</v>
      </c>
      <c r="H167" s="44">
        <f t="shared" si="85"/>
        <v>3</v>
      </c>
      <c r="I167" s="44">
        <f t="shared" si="106"/>
        <v>2</v>
      </c>
      <c r="J167" s="55"/>
      <c r="K167" s="59">
        <v>142</v>
      </c>
      <c r="L167" s="57">
        <f t="shared" si="86"/>
        <v>178</v>
      </c>
      <c r="M167" s="60">
        <f t="shared" si="87"/>
      </c>
      <c r="N167" s="121"/>
      <c r="O167" s="126">
        <f t="shared" si="88"/>
        <v>14</v>
      </c>
      <c r="P167" s="126">
        <f t="shared" si="89"/>
        <v>44</v>
      </c>
      <c r="Q167" s="126">
        <f t="shared" si="90"/>
        <v>50</v>
      </c>
      <c r="R167" s="126">
        <f t="shared" si="91"/>
        <v>35</v>
      </c>
      <c r="S167" s="58">
        <f t="shared" si="92"/>
      </c>
      <c r="T167" s="58">
        <f t="shared" si="93"/>
      </c>
      <c r="U167" s="58">
        <f t="shared" si="94"/>
      </c>
      <c r="V167" s="58">
        <f t="shared" si="95"/>
      </c>
      <c r="W167" s="58">
        <f t="shared" si="96"/>
      </c>
      <c r="X167" s="58">
        <f t="shared" si="97"/>
      </c>
      <c r="Y167" s="141">
        <f t="shared" si="107"/>
      </c>
      <c r="Z167" s="144">
        <f t="shared" si="98"/>
      </c>
      <c r="AA167" s="14"/>
      <c r="AB167" s="69">
        <f t="shared" si="74"/>
        <v>3</v>
      </c>
      <c r="AC167" s="50"/>
      <c r="AD167" s="50"/>
      <c r="AE167" s="50"/>
      <c r="AF167" s="50"/>
      <c r="AG167" s="14"/>
      <c r="AH167" s="70">
        <f t="shared" si="99"/>
        <v>7</v>
      </c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X167" s="74">
        <f t="shared" si="75"/>
        <v>16</v>
      </c>
      <c r="AY167" s="75">
        <f t="shared" si="76"/>
        <v>19</v>
      </c>
      <c r="AZ167" s="76">
        <f t="shared" si="100"/>
      </c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7"/>
      <c r="CG167" s="86">
        <f t="shared" si="108"/>
      </c>
      <c r="CH167" s="87">
        <f t="shared" si="109"/>
      </c>
      <c r="CI167" s="87">
        <f t="shared" si="77"/>
      </c>
      <c r="CJ167" s="87">
        <f t="shared" si="101"/>
      </c>
      <c r="CK167" s="88">
        <f t="shared" si="102"/>
        <v>1</v>
      </c>
      <c r="CL167" s="88">
        <f t="shared" si="103"/>
      </c>
      <c r="CM167" s="88">
        <f t="shared" si="104"/>
      </c>
      <c r="CN167" s="88">
        <f t="shared" si="78"/>
      </c>
      <c r="CO167" s="88">
        <f t="shared" si="79"/>
      </c>
      <c r="CP167" s="89">
        <f t="shared" si="105"/>
      </c>
      <c r="CQ167" s="89">
        <f t="shared" si="80"/>
      </c>
      <c r="CR167" s="89">
        <f t="shared" si="81"/>
      </c>
      <c r="CS167" s="90">
        <f t="shared" si="82"/>
      </c>
      <c r="CU167" s="59">
        <v>142</v>
      </c>
    </row>
    <row r="168" spans="1:99" ht="16.5" thickBot="1" thickTop="1">
      <c r="A168" s="2"/>
      <c r="B168" s="2"/>
      <c r="C168" s="2"/>
      <c r="D168" s="2"/>
      <c r="E168" s="2"/>
      <c r="F168" s="44">
        <f t="shared" si="83"/>
        <v>2</v>
      </c>
      <c r="G168" s="44">
        <f t="shared" si="84"/>
        <v>0</v>
      </c>
      <c r="H168" s="44">
        <f t="shared" si="85"/>
        <v>3</v>
      </c>
      <c r="I168" s="44">
        <f t="shared" si="106"/>
        <v>3</v>
      </c>
      <c r="J168" s="55"/>
      <c r="K168" s="59">
        <v>143</v>
      </c>
      <c r="L168" s="57">
        <f t="shared" si="86"/>
        <v>242</v>
      </c>
      <c r="M168" s="60">
        <f t="shared" si="87"/>
      </c>
      <c r="N168" s="121"/>
      <c r="O168" s="126">
        <f t="shared" si="88"/>
        <v>15</v>
      </c>
      <c r="P168" s="126">
        <f t="shared" si="89"/>
        <v>60</v>
      </c>
      <c r="Q168" s="126">
        <f t="shared" si="90"/>
        <v>50</v>
      </c>
      <c r="R168" s="126">
        <f t="shared" si="91"/>
        <v>35</v>
      </c>
      <c r="S168" s="58">
        <f t="shared" si="92"/>
      </c>
      <c r="T168" s="58">
        <f t="shared" si="93"/>
      </c>
      <c r="U168" s="58">
        <f t="shared" si="94"/>
      </c>
      <c r="V168" s="58">
        <f t="shared" si="95"/>
      </c>
      <c r="W168" s="58">
        <f t="shared" si="96"/>
      </c>
      <c r="X168" s="58">
        <f t="shared" si="97"/>
      </c>
      <c r="Y168" s="141">
        <f t="shared" si="107"/>
      </c>
      <c r="Z168" s="144">
        <f t="shared" si="98"/>
      </c>
      <c r="AA168" s="14"/>
      <c r="AB168" s="69">
        <f t="shared" si="74"/>
        <v>2</v>
      </c>
      <c r="AC168" s="50"/>
      <c r="AD168" s="50"/>
      <c r="AE168" s="50"/>
      <c r="AF168" s="50"/>
      <c r="AG168" s="14"/>
      <c r="AH168" s="70">
        <f t="shared" si="99"/>
        <v>8</v>
      </c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X168" s="74">
        <f t="shared" si="75"/>
        <v>17</v>
      </c>
      <c r="AY168" s="75">
        <f t="shared" si="76"/>
        <v>23</v>
      </c>
      <c r="AZ168" s="76">
        <f t="shared" si="100"/>
      </c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7"/>
      <c r="CG168" s="86">
        <f t="shared" si="108"/>
      </c>
      <c r="CH168" s="87">
        <f t="shared" si="109"/>
      </c>
      <c r="CI168" s="87">
        <f t="shared" si="77"/>
      </c>
      <c r="CJ168" s="87">
        <f t="shared" si="101"/>
      </c>
      <c r="CK168" s="88">
        <f t="shared" si="102"/>
        <v>1</v>
      </c>
      <c r="CL168" s="88">
        <f t="shared" si="103"/>
      </c>
      <c r="CM168" s="88">
        <f t="shared" si="104"/>
      </c>
      <c r="CN168" s="88">
        <f t="shared" si="78"/>
      </c>
      <c r="CO168" s="88">
        <f t="shared" si="79"/>
      </c>
      <c r="CP168" s="89">
        <f t="shared" si="105"/>
      </c>
      <c r="CQ168" s="89">
        <f t="shared" si="80"/>
      </c>
      <c r="CR168" s="89">
        <f t="shared" si="81"/>
      </c>
      <c r="CS168" s="90">
        <f t="shared" si="82"/>
      </c>
      <c r="CU168" s="59">
        <v>143</v>
      </c>
    </row>
    <row r="169" spans="1:99" ht="16.5" thickBot="1" thickTop="1">
      <c r="A169" s="2"/>
      <c r="B169" s="2"/>
      <c r="C169" s="2"/>
      <c r="D169" s="2"/>
      <c r="E169" s="2"/>
      <c r="F169" s="44">
        <f t="shared" si="83"/>
        <v>2</v>
      </c>
      <c r="G169" s="44">
        <f t="shared" si="84"/>
        <v>1</v>
      </c>
      <c r="H169" s="44">
        <f t="shared" si="85"/>
        <v>0</v>
      </c>
      <c r="I169" s="44">
        <f t="shared" si="106"/>
        <v>0</v>
      </c>
      <c r="J169" s="55"/>
      <c r="K169" s="59">
        <v>144</v>
      </c>
      <c r="L169" s="57">
        <f t="shared" si="86"/>
        <v>6</v>
      </c>
      <c r="M169" s="60">
        <f t="shared" si="87"/>
      </c>
      <c r="N169" s="121"/>
      <c r="O169" s="126">
        <f t="shared" si="88"/>
        <v>16</v>
      </c>
      <c r="P169" s="126">
        <f t="shared" si="89"/>
        <v>1</v>
      </c>
      <c r="Q169" s="126">
        <f t="shared" si="90"/>
        <v>6</v>
      </c>
      <c r="R169" s="126">
        <f t="shared" si="91"/>
        <v>36</v>
      </c>
      <c r="S169" s="58">
        <f t="shared" si="92"/>
      </c>
      <c r="T169" s="58">
        <f t="shared" si="93"/>
      </c>
      <c r="U169" s="58">
        <f t="shared" si="94"/>
      </c>
      <c r="V169" s="58">
        <f t="shared" si="95"/>
      </c>
      <c r="W169" s="58">
        <f t="shared" si="96"/>
      </c>
      <c r="X169" s="58">
        <f t="shared" si="97"/>
      </c>
      <c r="Y169" s="141">
        <f t="shared" si="107"/>
      </c>
      <c r="Z169" s="144">
        <f t="shared" si="98"/>
      </c>
      <c r="AA169" s="14"/>
      <c r="AB169" s="69">
        <f t="shared" si="74"/>
        <v>2</v>
      </c>
      <c r="AC169" s="50"/>
      <c r="AD169" s="50"/>
      <c r="AE169" s="50"/>
      <c r="AF169" s="50"/>
      <c r="AG169" s="14"/>
      <c r="AH169" s="70">
        <f t="shared" si="99"/>
        <v>3</v>
      </c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X169" s="74">
        <f t="shared" si="75"/>
        <v>11</v>
      </c>
      <c r="AY169" s="75">
        <f t="shared" si="76"/>
        <v>4</v>
      </c>
      <c r="AZ169" s="76">
        <f t="shared" si="100"/>
      </c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7"/>
      <c r="CG169" s="86">
        <f t="shared" si="108"/>
      </c>
      <c r="CH169" s="87">
        <f t="shared" si="109"/>
        <v>1</v>
      </c>
      <c r="CI169" s="87">
        <f t="shared" si="77"/>
        <v>1</v>
      </c>
      <c r="CJ169" s="87">
        <f t="shared" si="101"/>
      </c>
      <c r="CK169" s="88">
        <f t="shared" si="102"/>
      </c>
      <c r="CL169" s="88">
        <f t="shared" si="103"/>
      </c>
      <c r="CM169" s="88">
        <f t="shared" si="104"/>
      </c>
      <c r="CN169" s="88">
        <f t="shared" si="78"/>
      </c>
      <c r="CO169" s="88">
        <f t="shared" si="79"/>
      </c>
      <c r="CP169" s="89">
        <f t="shared" si="105"/>
      </c>
      <c r="CQ169" s="89">
        <f t="shared" si="80"/>
      </c>
      <c r="CR169" s="89">
        <f t="shared" si="81"/>
      </c>
      <c r="CS169" s="90">
        <f t="shared" si="82"/>
      </c>
      <c r="CU169" s="59">
        <v>144</v>
      </c>
    </row>
    <row r="170" spans="1:99" ht="16.5" thickBot="1" thickTop="1">
      <c r="A170" s="2"/>
      <c r="B170" s="2"/>
      <c r="C170" s="2"/>
      <c r="D170" s="2"/>
      <c r="E170" s="2"/>
      <c r="F170" s="44">
        <f t="shared" si="83"/>
        <v>2</v>
      </c>
      <c r="G170" s="44">
        <f t="shared" si="84"/>
        <v>1</v>
      </c>
      <c r="H170" s="44">
        <f t="shared" si="85"/>
        <v>0</v>
      </c>
      <c r="I170" s="44">
        <f t="shared" si="106"/>
        <v>1</v>
      </c>
      <c r="J170" s="55"/>
      <c r="K170" s="59">
        <v>145</v>
      </c>
      <c r="L170" s="57">
        <f t="shared" si="86"/>
        <v>70</v>
      </c>
      <c r="M170" s="60">
        <f t="shared" si="87"/>
      </c>
      <c r="N170" s="121"/>
      <c r="O170" s="126">
        <f t="shared" si="88"/>
        <v>17</v>
      </c>
      <c r="P170" s="126">
        <f t="shared" si="89"/>
        <v>17</v>
      </c>
      <c r="Q170" s="126">
        <f t="shared" si="90"/>
        <v>6</v>
      </c>
      <c r="R170" s="126">
        <f t="shared" si="91"/>
        <v>36</v>
      </c>
      <c r="S170" s="58">
        <f t="shared" si="92"/>
        <v>1</v>
      </c>
      <c r="T170" s="58">
        <f t="shared" si="93"/>
      </c>
      <c r="U170" s="58">
        <f t="shared" si="94"/>
      </c>
      <c r="V170" s="58">
        <f t="shared" si="95"/>
      </c>
      <c r="W170" s="58">
        <f t="shared" si="96"/>
      </c>
      <c r="X170" s="58">
        <f t="shared" si="97"/>
      </c>
      <c r="Y170" s="141">
        <f t="shared" si="107"/>
      </c>
      <c r="Z170" s="144">
        <f t="shared" si="98"/>
      </c>
      <c r="AA170" s="14"/>
      <c r="AB170" s="69">
        <f t="shared" si="74"/>
        <v>3</v>
      </c>
      <c r="AC170" s="50"/>
      <c r="AD170" s="50"/>
      <c r="AE170" s="50"/>
      <c r="AF170" s="50"/>
      <c r="AG170" s="14"/>
      <c r="AH170" s="70">
        <f t="shared" si="99"/>
        <v>4</v>
      </c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X170" s="74">
        <f t="shared" si="75"/>
        <v>12</v>
      </c>
      <c r="AY170" s="75">
        <f t="shared" si="76"/>
        <v>8</v>
      </c>
      <c r="AZ170" s="76">
        <f t="shared" si="100"/>
      </c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7"/>
      <c r="CG170" s="86">
        <f t="shared" si="108"/>
      </c>
      <c r="CH170" s="87">
        <f t="shared" si="109"/>
      </c>
      <c r="CI170" s="87">
        <f t="shared" si="77"/>
      </c>
      <c r="CJ170" s="87">
        <f t="shared" si="101"/>
      </c>
      <c r="CK170" s="88">
        <f t="shared" si="102"/>
        <v>1</v>
      </c>
      <c r="CL170" s="88">
        <f t="shared" si="103"/>
      </c>
      <c r="CM170" s="88">
        <f t="shared" si="104"/>
      </c>
      <c r="CN170" s="88">
        <f t="shared" si="78"/>
      </c>
      <c r="CO170" s="88">
        <f t="shared" si="79"/>
      </c>
      <c r="CP170" s="89">
        <f t="shared" si="105"/>
      </c>
      <c r="CQ170" s="89">
        <f t="shared" si="80"/>
      </c>
      <c r="CR170" s="89">
        <f t="shared" si="81"/>
      </c>
      <c r="CS170" s="90">
        <f t="shared" si="82"/>
      </c>
      <c r="CU170" s="59">
        <v>145</v>
      </c>
    </row>
    <row r="171" spans="1:99" ht="16.5" thickBot="1" thickTop="1">
      <c r="A171" s="2"/>
      <c r="B171" s="2"/>
      <c r="C171" s="2"/>
      <c r="D171" s="2"/>
      <c r="E171" s="2"/>
      <c r="F171" s="44">
        <f t="shared" si="83"/>
        <v>2</v>
      </c>
      <c r="G171" s="44">
        <f t="shared" si="84"/>
        <v>1</v>
      </c>
      <c r="H171" s="44">
        <f t="shared" si="85"/>
        <v>0</v>
      </c>
      <c r="I171" s="44">
        <f t="shared" si="106"/>
        <v>2</v>
      </c>
      <c r="J171" s="55"/>
      <c r="K171" s="59">
        <v>146</v>
      </c>
      <c r="L171" s="57">
        <f t="shared" si="86"/>
        <v>134</v>
      </c>
      <c r="M171" s="60">
        <f t="shared" si="87"/>
      </c>
      <c r="N171" s="121"/>
      <c r="O171" s="126">
        <f t="shared" si="88"/>
        <v>18</v>
      </c>
      <c r="P171" s="126">
        <f t="shared" si="89"/>
        <v>33</v>
      </c>
      <c r="Q171" s="126">
        <f t="shared" si="90"/>
        <v>6</v>
      </c>
      <c r="R171" s="126">
        <f t="shared" si="91"/>
        <v>36</v>
      </c>
      <c r="S171" s="58">
        <f t="shared" si="92"/>
      </c>
      <c r="T171" s="58">
        <f t="shared" si="93"/>
      </c>
      <c r="U171" s="58">
        <f t="shared" si="94"/>
      </c>
      <c r="V171" s="58">
        <f t="shared" si="95"/>
      </c>
      <c r="W171" s="58">
        <f t="shared" si="96"/>
      </c>
      <c r="X171" s="58">
        <f t="shared" si="97"/>
      </c>
      <c r="Y171" s="141">
        <f t="shared" si="107"/>
      </c>
      <c r="Z171" s="144">
        <f t="shared" si="98"/>
      </c>
      <c r="AA171" s="14"/>
      <c r="AB171" s="69">
        <f t="shared" si="74"/>
        <v>3</v>
      </c>
      <c r="AC171" s="50"/>
      <c r="AD171" s="50"/>
      <c r="AE171" s="50"/>
      <c r="AF171" s="50"/>
      <c r="AG171" s="14"/>
      <c r="AH171" s="70">
        <f t="shared" si="99"/>
        <v>5</v>
      </c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X171" s="74">
        <f t="shared" si="75"/>
        <v>13</v>
      </c>
      <c r="AY171" s="75">
        <f t="shared" si="76"/>
        <v>12</v>
      </c>
      <c r="AZ171" s="76">
        <f t="shared" si="100"/>
      </c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7"/>
      <c r="CG171" s="86">
        <f t="shared" si="108"/>
      </c>
      <c r="CH171" s="87">
        <f t="shared" si="109"/>
      </c>
      <c r="CI171" s="87">
        <f t="shared" si="77"/>
      </c>
      <c r="CJ171" s="87">
        <f t="shared" si="101"/>
      </c>
      <c r="CK171" s="88">
        <f t="shared" si="102"/>
        <v>1</v>
      </c>
      <c r="CL171" s="88">
        <f t="shared" si="103"/>
      </c>
      <c r="CM171" s="88">
        <f t="shared" si="104"/>
      </c>
      <c r="CN171" s="88">
        <f t="shared" si="78"/>
      </c>
      <c r="CO171" s="88">
        <f t="shared" si="79"/>
      </c>
      <c r="CP171" s="89">
        <f t="shared" si="105"/>
      </c>
      <c r="CQ171" s="89">
        <f t="shared" si="80"/>
      </c>
      <c r="CR171" s="89">
        <f t="shared" si="81"/>
      </c>
      <c r="CS171" s="90">
        <f t="shared" si="82"/>
      </c>
      <c r="CU171" s="59">
        <v>146</v>
      </c>
    </row>
    <row r="172" spans="1:99" ht="16.5" thickBot="1" thickTop="1">
      <c r="A172" s="2"/>
      <c r="B172" s="2"/>
      <c r="C172" s="2"/>
      <c r="D172" s="2"/>
      <c r="E172" s="2"/>
      <c r="F172" s="44">
        <f t="shared" si="83"/>
        <v>2</v>
      </c>
      <c r="G172" s="44">
        <f t="shared" si="84"/>
        <v>1</v>
      </c>
      <c r="H172" s="44">
        <f t="shared" si="85"/>
        <v>0</v>
      </c>
      <c r="I172" s="44">
        <f t="shared" si="106"/>
        <v>3</v>
      </c>
      <c r="J172" s="55"/>
      <c r="K172" s="59">
        <v>147</v>
      </c>
      <c r="L172" s="57">
        <f t="shared" si="86"/>
        <v>198</v>
      </c>
      <c r="M172" s="60">
        <f t="shared" si="87"/>
      </c>
      <c r="N172" s="121"/>
      <c r="O172" s="126">
        <f t="shared" si="88"/>
        <v>19</v>
      </c>
      <c r="P172" s="126">
        <f t="shared" si="89"/>
        <v>49</v>
      </c>
      <c r="Q172" s="126">
        <f t="shared" si="90"/>
        <v>6</v>
      </c>
      <c r="R172" s="126">
        <f t="shared" si="91"/>
        <v>36</v>
      </c>
      <c r="S172" s="58">
        <f t="shared" si="92"/>
      </c>
      <c r="T172" s="58">
        <f t="shared" si="93"/>
      </c>
      <c r="U172" s="58">
        <f t="shared" si="94"/>
      </c>
      <c r="V172" s="58">
        <f t="shared" si="95"/>
      </c>
      <c r="W172" s="58">
        <f t="shared" si="96"/>
      </c>
      <c r="X172" s="58">
        <f t="shared" si="97"/>
      </c>
      <c r="Y172" s="141">
        <f t="shared" si="107"/>
      </c>
      <c r="Z172" s="144">
        <f t="shared" si="98"/>
      </c>
      <c r="AA172" s="14"/>
      <c r="AB172" s="69">
        <f t="shared" si="74"/>
        <v>3</v>
      </c>
      <c r="AC172" s="50"/>
      <c r="AD172" s="50"/>
      <c r="AE172" s="50"/>
      <c r="AF172" s="50"/>
      <c r="AG172" s="14"/>
      <c r="AH172" s="70">
        <f t="shared" si="99"/>
        <v>6</v>
      </c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X172" s="74">
        <f t="shared" si="75"/>
        <v>14</v>
      </c>
      <c r="AY172" s="75">
        <f t="shared" si="76"/>
        <v>16</v>
      </c>
      <c r="AZ172" s="76">
        <f t="shared" si="100"/>
      </c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7"/>
      <c r="CG172" s="86">
        <f t="shared" si="108"/>
      </c>
      <c r="CH172" s="87">
        <f t="shared" si="109"/>
      </c>
      <c r="CI172" s="87">
        <f t="shared" si="77"/>
      </c>
      <c r="CJ172" s="87">
        <f t="shared" si="101"/>
      </c>
      <c r="CK172" s="88">
        <f t="shared" si="102"/>
        <v>1</v>
      </c>
      <c r="CL172" s="88">
        <f t="shared" si="103"/>
      </c>
      <c r="CM172" s="88">
        <f t="shared" si="104"/>
      </c>
      <c r="CN172" s="88">
        <f t="shared" si="78"/>
      </c>
      <c r="CO172" s="88">
        <f t="shared" si="79"/>
      </c>
      <c r="CP172" s="89">
        <f t="shared" si="105"/>
      </c>
      <c r="CQ172" s="89">
        <f t="shared" si="80"/>
      </c>
      <c r="CR172" s="89">
        <f t="shared" si="81"/>
      </c>
      <c r="CS172" s="90">
        <f t="shared" si="82"/>
      </c>
      <c r="CU172" s="59">
        <v>147</v>
      </c>
    </row>
    <row r="173" spans="1:99" ht="16.5" thickBot="1" thickTop="1">
      <c r="A173" s="2"/>
      <c r="B173" s="2"/>
      <c r="C173" s="2"/>
      <c r="D173" s="2"/>
      <c r="E173" s="2"/>
      <c r="F173" s="44">
        <f t="shared" si="83"/>
        <v>2</v>
      </c>
      <c r="G173" s="44">
        <f t="shared" si="84"/>
        <v>1</v>
      </c>
      <c r="H173" s="44">
        <f t="shared" si="85"/>
        <v>1</v>
      </c>
      <c r="I173" s="44">
        <f t="shared" si="106"/>
        <v>0</v>
      </c>
      <c r="J173" s="55"/>
      <c r="K173" s="59">
        <v>148</v>
      </c>
      <c r="L173" s="57">
        <f t="shared" si="86"/>
        <v>22</v>
      </c>
      <c r="M173" s="60">
        <f t="shared" si="87"/>
      </c>
      <c r="N173" s="121"/>
      <c r="O173" s="126">
        <f t="shared" si="88"/>
        <v>20</v>
      </c>
      <c r="P173" s="126">
        <f t="shared" si="89"/>
        <v>5</v>
      </c>
      <c r="Q173" s="126">
        <f t="shared" si="90"/>
        <v>22</v>
      </c>
      <c r="R173" s="126">
        <f t="shared" si="91"/>
        <v>37</v>
      </c>
      <c r="S173" s="58">
        <f t="shared" si="92"/>
      </c>
      <c r="T173" s="58">
        <f t="shared" si="93"/>
      </c>
      <c r="U173" s="58">
        <f t="shared" si="94"/>
      </c>
      <c r="V173" s="58">
        <f t="shared" si="95"/>
      </c>
      <c r="W173" s="58">
        <f t="shared" si="96"/>
      </c>
      <c r="X173" s="58">
        <f t="shared" si="97"/>
      </c>
      <c r="Y173" s="141">
        <f t="shared" si="107"/>
      </c>
      <c r="Z173" s="144">
        <f t="shared" si="98"/>
      </c>
      <c r="AA173" s="14"/>
      <c r="AB173" s="69">
        <f t="shared" si="74"/>
        <v>2</v>
      </c>
      <c r="AC173" s="50"/>
      <c r="AD173" s="50"/>
      <c r="AE173" s="50"/>
      <c r="AF173" s="50"/>
      <c r="AG173" s="14"/>
      <c r="AH173" s="70">
        <f t="shared" si="99"/>
        <v>4</v>
      </c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X173" s="74">
        <f t="shared" si="75"/>
        <v>13</v>
      </c>
      <c r="AY173" s="75">
        <f t="shared" si="76"/>
        <v>7</v>
      </c>
      <c r="AZ173" s="76">
        <f t="shared" si="100"/>
      </c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7"/>
      <c r="CG173" s="86">
        <f t="shared" si="108"/>
      </c>
      <c r="CH173" s="87">
        <f t="shared" si="109"/>
      </c>
      <c r="CI173" s="87">
        <f t="shared" si="77"/>
      </c>
      <c r="CJ173" s="87">
        <f t="shared" si="101"/>
      </c>
      <c r="CK173" s="88">
        <f t="shared" si="102"/>
        <v>1</v>
      </c>
      <c r="CL173" s="88">
        <f t="shared" si="103"/>
        <v>1</v>
      </c>
      <c r="CM173" s="88">
        <f t="shared" si="104"/>
      </c>
      <c r="CN173" s="88">
        <f t="shared" si="78"/>
        <v>1</v>
      </c>
      <c r="CO173" s="88">
        <f t="shared" si="79"/>
      </c>
      <c r="CP173" s="89">
        <f t="shared" si="105"/>
      </c>
      <c r="CQ173" s="89">
        <f t="shared" si="80"/>
      </c>
      <c r="CR173" s="89">
        <f t="shared" si="81"/>
      </c>
      <c r="CS173" s="90">
        <f t="shared" si="82"/>
      </c>
      <c r="CU173" s="59">
        <v>148</v>
      </c>
    </row>
    <row r="174" spans="1:99" ht="16.5" thickBot="1" thickTop="1">
      <c r="A174" s="2"/>
      <c r="B174" s="2"/>
      <c r="C174" s="2"/>
      <c r="D174" s="2"/>
      <c r="E174" s="2"/>
      <c r="F174" s="44">
        <f t="shared" si="83"/>
        <v>2</v>
      </c>
      <c r="G174" s="44">
        <f t="shared" si="84"/>
        <v>1</v>
      </c>
      <c r="H174" s="44">
        <f t="shared" si="85"/>
        <v>1</v>
      </c>
      <c r="I174" s="44">
        <f t="shared" si="106"/>
        <v>1</v>
      </c>
      <c r="J174" s="55"/>
      <c r="K174" s="59">
        <v>149</v>
      </c>
      <c r="L174" s="57">
        <f t="shared" si="86"/>
        <v>86</v>
      </c>
      <c r="M174" s="60">
        <f t="shared" si="87"/>
      </c>
      <c r="N174" s="121"/>
      <c r="O174" s="126">
        <f t="shared" si="88"/>
        <v>21</v>
      </c>
      <c r="P174" s="126">
        <f t="shared" si="89"/>
        <v>21</v>
      </c>
      <c r="Q174" s="126">
        <f t="shared" si="90"/>
        <v>22</v>
      </c>
      <c r="R174" s="126">
        <f t="shared" si="91"/>
        <v>37</v>
      </c>
      <c r="S174" s="58">
        <f t="shared" si="92"/>
        <v>1</v>
      </c>
      <c r="T174" s="58">
        <f t="shared" si="93"/>
      </c>
      <c r="U174" s="58">
        <f t="shared" si="94"/>
      </c>
      <c r="V174" s="58">
        <f t="shared" si="95"/>
      </c>
      <c r="W174" s="58">
        <f t="shared" si="96"/>
      </c>
      <c r="X174" s="58">
        <f t="shared" si="97"/>
      </c>
      <c r="Y174" s="141">
        <f t="shared" si="107"/>
      </c>
      <c r="Z174" s="144">
        <f t="shared" si="98"/>
      </c>
      <c r="AA174" s="14"/>
      <c r="AB174" s="69">
        <f t="shared" si="74"/>
        <v>1</v>
      </c>
      <c r="AC174" s="50"/>
      <c r="AD174" s="50"/>
      <c r="AE174" s="50"/>
      <c r="AF174" s="50"/>
      <c r="AG174" s="14"/>
      <c r="AH174" s="70">
        <f t="shared" si="99"/>
        <v>5</v>
      </c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X174" s="74">
        <f t="shared" si="75"/>
        <v>14</v>
      </c>
      <c r="AY174" s="75">
        <f t="shared" si="76"/>
        <v>11</v>
      </c>
      <c r="AZ174" s="76">
        <f t="shared" si="100"/>
      </c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7"/>
      <c r="CG174" s="86">
        <f t="shared" si="108"/>
      </c>
      <c r="CH174" s="87">
        <f t="shared" si="109"/>
      </c>
      <c r="CI174" s="87">
        <f t="shared" si="77"/>
      </c>
      <c r="CJ174" s="87">
        <f t="shared" si="101"/>
      </c>
      <c r="CK174" s="88">
        <f t="shared" si="102"/>
      </c>
      <c r="CL174" s="88">
        <f t="shared" si="103"/>
      </c>
      <c r="CM174" s="88">
        <f t="shared" si="104"/>
      </c>
      <c r="CN174" s="88">
        <f t="shared" si="78"/>
      </c>
      <c r="CO174" s="88">
        <f t="shared" si="79"/>
      </c>
      <c r="CP174" s="89">
        <f t="shared" si="105"/>
        <v>1</v>
      </c>
      <c r="CQ174" s="89">
        <f t="shared" si="80"/>
      </c>
      <c r="CR174" s="89">
        <f t="shared" si="81"/>
      </c>
      <c r="CS174" s="90">
        <f t="shared" si="82"/>
        <v>1</v>
      </c>
      <c r="CU174" s="59">
        <v>149</v>
      </c>
    </row>
    <row r="175" spans="1:99" ht="16.5" thickBot="1" thickTop="1">
      <c r="A175" s="2"/>
      <c r="B175" s="2"/>
      <c r="C175" s="2"/>
      <c r="D175" s="2"/>
      <c r="E175" s="2"/>
      <c r="F175" s="44">
        <f t="shared" si="83"/>
        <v>2</v>
      </c>
      <c r="G175" s="44">
        <f t="shared" si="84"/>
        <v>1</v>
      </c>
      <c r="H175" s="44">
        <f t="shared" si="85"/>
        <v>1</v>
      </c>
      <c r="I175" s="44">
        <f t="shared" si="106"/>
        <v>2</v>
      </c>
      <c r="J175" s="55"/>
      <c r="K175" s="59">
        <v>150</v>
      </c>
      <c r="L175" s="57">
        <f t="shared" si="86"/>
        <v>150</v>
      </c>
      <c r="M175" s="60">
        <f t="shared" si="87"/>
        <v>1</v>
      </c>
      <c r="N175" s="121"/>
      <c r="O175" s="126">
        <f t="shared" si="88"/>
        <v>22</v>
      </c>
      <c r="P175" s="126">
        <f t="shared" si="89"/>
        <v>37</v>
      </c>
      <c r="Q175" s="126">
        <f t="shared" si="90"/>
        <v>22</v>
      </c>
      <c r="R175" s="126">
        <f t="shared" si="91"/>
        <v>37</v>
      </c>
      <c r="S175" s="58">
        <f t="shared" si="92"/>
      </c>
      <c r="T175" s="58">
        <f t="shared" si="93"/>
        <v>1</v>
      </c>
      <c r="U175" s="58">
        <f t="shared" si="94"/>
      </c>
      <c r="V175" s="58">
        <f t="shared" si="95"/>
      </c>
      <c r="W175" s="58">
        <f t="shared" si="96"/>
        <v>1</v>
      </c>
      <c r="X175" s="58">
        <f t="shared" si="97"/>
      </c>
      <c r="Y175" s="141">
        <f t="shared" si="107"/>
      </c>
      <c r="Z175" s="144">
        <f t="shared" si="98"/>
      </c>
      <c r="AA175" s="14"/>
      <c r="AB175" s="69">
        <f t="shared" si="74"/>
        <v>2</v>
      </c>
      <c r="AC175" s="50"/>
      <c r="AD175" s="50"/>
      <c r="AE175" s="50"/>
      <c r="AF175" s="50"/>
      <c r="AG175" s="14"/>
      <c r="AH175" s="70">
        <f t="shared" si="99"/>
        <v>6</v>
      </c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X175" s="74">
        <f t="shared" si="75"/>
        <v>15</v>
      </c>
      <c r="AY175" s="75">
        <f t="shared" si="76"/>
        <v>15</v>
      </c>
      <c r="AZ175" s="76">
        <f t="shared" si="100"/>
        <v>1</v>
      </c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7"/>
      <c r="CG175" s="86">
        <f t="shared" si="108"/>
      </c>
      <c r="CH175" s="87">
        <f t="shared" si="109"/>
      </c>
      <c r="CI175" s="87">
        <f t="shared" si="77"/>
      </c>
      <c r="CJ175" s="87">
        <f t="shared" si="101"/>
      </c>
      <c r="CK175" s="88">
        <f t="shared" si="102"/>
      </c>
      <c r="CL175" s="88">
        <f t="shared" si="103"/>
      </c>
      <c r="CM175" s="88">
        <f t="shared" si="104"/>
      </c>
      <c r="CN175" s="88">
        <f t="shared" si="78"/>
      </c>
      <c r="CO175" s="88">
        <f t="shared" si="79"/>
      </c>
      <c r="CP175" s="89">
        <f t="shared" si="105"/>
        <v>1</v>
      </c>
      <c r="CQ175" s="89">
        <f t="shared" si="80"/>
      </c>
      <c r="CR175" s="89">
        <f t="shared" si="81"/>
      </c>
      <c r="CS175" s="90">
        <f t="shared" si="82"/>
      </c>
      <c r="CU175" s="59">
        <v>150</v>
      </c>
    </row>
    <row r="176" spans="1:99" ht="16.5" thickBot="1" thickTop="1">
      <c r="A176" s="2"/>
      <c r="B176" s="2"/>
      <c r="C176" s="2"/>
      <c r="D176" s="2"/>
      <c r="E176" s="2"/>
      <c r="F176" s="44">
        <f t="shared" si="83"/>
        <v>2</v>
      </c>
      <c r="G176" s="44">
        <f t="shared" si="84"/>
        <v>1</v>
      </c>
      <c r="H176" s="44">
        <f t="shared" si="85"/>
        <v>1</v>
      </c>
      <c r="I176" s="44">
        <f t="shared" si="106"/>
        <v>3</v>
      </c>
      <c r="J176" s="55"/>
      <c r="K176" s="59">
        <v>151</v>
      </c>
      <c r="L176" s="57">
        <f t="shared" si="86"/>
        <v>214</v>
      </c>
      <c r="M176" s="60">
        <f t="shared" si="87"/>
      </c>
      <c r="N176" s="121"/>
      <c r="O176" s="126">
        <f t="shared" si="88"/>
        <v>23</v>
      </c>
      <c r="P176" s="126">
        <f t="shared" si="89"/>
        <v>53</v>
      </c>
      <c r="Q176" s="126">
        <f t="shared" si="90"/>
        <v>22</v>
      </c>
      <c r="R176" s="126">
        <f t="shared" si="91"/>
        <v>37</v>
      </c>
      <c r="S176" s="58">
        <f t="shared" si="92"/>
      </c>
      <c r="T176" s="58">
        <f t="shared" si="93"/>
      </c>
      <c r="U176" s="58">
        <f t="shared" si="94"/>
      </c>
      <c r="V176" s="58">
        <f t="shared" si="95"/>
      </c>
      <c r="W176" s="58">
        <f t="shared" si="96"/>
      </c>
      <c r="X176" s="58">
        <f t="shared" si="97"/>
      </c>
      <c r="Y176" s="141">
        <f t="shared" si="107"/>
      </c>
      <c r="Z176" s="144">
        <f t="shared" si="98"/>
      </c>
      <c r="AA176" s="14"/>
      <c r="AB176" s="69">
        <f t="shared" si="74"/>
        <v>2</v>
      </c>
      <c r="AC176" s="50"/>
      <c r="AD176" s="50"/>
      <c r="AE176" s="50"/>
      <c r="AF176" s="50"/>
      <c r="AG176" s="14"/>
      <c r="AH176" s="70">
        <f t="shared" si="99"/>
        <v>7</v>
      </c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X176" s="74">
        <f t="shared" si="75"/>
        <v>16</v>
      </c>
      <c r="AY176" s="75">
        <f t="shared" si="76"/>
        <v>19</v>
      </c>
      <c r="AZ176" s="76">
        <f t="shared" si="100"/>
      </c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7"/>
      <c r="CG176" s="86">
        <f t="shared" si="108"/>
      </c>
      <c r="CH176" s="87">
        <f t="shared" si="109"/>
      </c>
      <c r="CI176" s="87">
        <f t="shared" si="77"/>
      </c>
      <c r="CJ176" s="87">
        <f t="shared" si="101"/>
      </c>
      <c r="CK176" s="88">
        <f t="shared" si="102"/>
      </c>
      <c r="CL176" s="88">
        <f t="shared" si="103"/>
      </c>
      <c r="CM176" s="88">
        <f t="shared" si="104"/>
      </c>
      <c r="CN176" s="88">
        <f t="shared" si="78"/>
      </c>
      <c r="CO176" s="88">
        <f t="shared" si="79"/>
      </c>
      <c r="CP176" s="89">
        <f t="shared" si="105"/>
        <v>1</v>
      </c>
      <c r="CQ176" s="89">
        <f t="shared" si="80"/>
      </c>
      <c r="CR176" s="89">
        <f t="shared" si="81"/>
      </c>
      <c r="CS176" s="90">
        <f t="shared" si="82"/>
      </c>
      <c r="CU176" s="59">
        <v>151</v>
      </c>
    </row>
    <row r="177" spans="1:99" ht="16.5" thickBot="1" thickTop="1">
      <c r="A177" s="2"/>
      <c r="B177" s="2"/>
      <c r="C177" s="2"/>
      <c r="D177" s="2"/>
      <c r="E177" s="2"/>
      <c r="F177" s="44">
        <f t="shared" si="83"/>
        <v>2</v>
      </c>
      <c r="G177" s="44">
        <f t="shared" si="84"/>
        <v>1</v>
      </c>
      <c r="H177" s="44">
        <f t="shared" si="85"/>
        <v>2</v>
      </c>
      <c r="I177" s="44">
        <f t="shared" si="106"/>
        <v>0</v>
      </c>
      <c r="J177" s="55"/>
      <c r="K177" s="59">
        <v>152</v>
      </c>
      <c r="L177" s="57">
        <f t="shared" si="86"/>
        <v>38</v>
      </c>
      <c r="M177" s="60">
        <f t="shared" si="87"/>
      </c>
      <c r="N177" s="121"/>
      <c r="O177" s="126">
        <f t="shared" si="88"/>
        <v>24</v>
      </c>
      <c r="P177" s="126">
        <f t="shared" si="89"/>
        <v>9</v>
      </c>
      <c r="Q177" s="126">
        <f t="shared" si="90"/>
        <v>38</v>
      </c>
      <c r="R177" s="126">
        <f t="shared" si="91"/>
        <v>38</v>
      </c>
      <c r="S177" s="58">
        <f t="shared" si="92"/>
      </c>
      <c r="T177" s="58">
        <f t="shared" si="93"/>
      </c>
      <c r="U177" s="58">
        <f t="shared" si="94"/>
      </c>
      <c r="V177" s="58">
        <f t="shared" si="95"/>
      </c>
      <c r="W177" s="58">
        <f t="shared" si="96"/>
      </c>
      <c r="X177" s="58">
        <f t="shared" si="97"/>
        <v>1</v>
      </c>
      <c r="Y177" s="141">
        <f t="shared" si="107"/>
      </c>
      <c r="Z177" s="144">
        <f t="shared" si="98"/>
      </c>
      <c r="AA177" s="14"/>
      <c r="AB177" s="69">
        <f t="shared" si="74"/>
        <v>3</v>
      </c>
      <c r="AC177" s="50"/>
      <c r="AD177" s="50"/>
      <c r="AE177" s="50"/>
      <c r="AF177" s="50"/>
      <c r="AG177" s="14"/>
      <c r="AH177" s="70">
        <f t="shared" si="99"/>
        <v>5</v>
      </c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X177" s="74">
        <f t="shared" si="75"/>
        <v>15</v>
      </c>
      <c r="AY177" s="75">
        <f t="shared" si="76"/>
        <v>10</v>
      </c>
      <c r="AZ177" s="76">
        <f t="shared" si="100"/>
      </c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7"/>
      <c r="CG177" s="86">
        <f t="shared" si="108"/>
      </c>
      <c r="CH177" s="87">
        <f t="shared" si="109"/>
      </c>
      <c r="CI177" s="87">
        <f t="shared" si="77"/>
      </c>
      <c r="CJ177" s="87">
        <f t="shared" si="101"/>
      </c>
      <c r="CK177" s="88">
        <f t="shared" si="102"/>
        <v>1</v>
      </c>
      <c r="CL177" s="88">
        <f t="shared" si="103"/>
        <v>1</v>
      </c>
      <c r="CM177" s="88">
        <f t="shared" si="104"/>
      </c>
      <c r="CN177" s="88">
        <f t="shared" si="78"/>
        <v>1</v>
      </c>
      <c r="CO177" s="88">
        <f t="shared" si="79"/>
      </c>
      <c r="CP177" s="89">
        <f t="shared" si="105"/>
      </c>
      <c r="CQ177" s="89">
        <f t="shared" si="80"/>
      </c>
      <c r="CR177" s="89">
        <f t="shared" si="81"/>
      </c>
      <c r="CS177" s="90">
        <f t="shared" si="82"/>
      </c>
      <c r="CU177" s="59">
        <v>152</v>
      </c>
    </row>
    <row r="178" spans="1:99" ht="16.5" thickBot="1" thickTop="1">
      <c r="A178" s="2"/>
      <c r="B178" s="2"/>
      <c r="C178" s="2"/>
      <c r="D178" s="2"/>
      <c r="E178" s="2"/>
      <c r="F178" s="44">
        <f t="shared" si="83"/>
        <v>2</v>
      </c>
      <c r="G178" s="44">
        <f t="shared" si="84"/>
        <v>1</v>
      </c>
      <c r="H178" s="44">
        <f t="shared" si="85"/>
        <v>2</v>
      </c>
      <c r="I178" s="44">
        <f t="shared" si="106"/>
        <v>1</v>
      </c>
      <c r="J178" s="55"/>
      <c r="K178" s="59">
        <v>153</v>
      </c>
      <c r="L178" s="57">
        <f t="shared" si="86"/>
        <v>102</v>
      </c>
      <c r="M178" s="60">
        <f t="shared" si="87"/>
      </c>
      <c r="N178" s="121"/>
      <c r="O178" s="126">
        <f t="shared" si="88"/>
        <v>25</v>
      </c>
      <c r="P178" s="126">
        <f t="shared" si="89"/>
        <v>25</v>
      </c>
      <c r="Q178" s="126">
        <f t="shared" si="90"/>
        <v>38</v>
      </c>
      <c r="R178" s="126">
        <f t="shared" si="91"/>
        <v>38</v>
      </c>
      <c r="S178" s="58">
        <f t="shared" si="92"/>
        <v>1</v>
      </c>
      <c r="T178" s="58">
        <f t="shared" si="93"/>
      </c>
      <c r="U178" s="58">
        <f t="shared" si="94"/>
      </c>
      <c r="V178" s="58">
        <f t="shared" si="95"/>
      </c>
      <c r="W178" s="58">
        <f t="shared" si="96"/>
      </c>
      <c r="X178" s="58">
        <f t="shared" si="97"/>
        <v>1</v>
      </c>
      <c r="Y178" s="141">
        <f t="shared" si="107"/>
      </c>
      <c r="Z178" s="144">
        <f t="shared" si="98"/>
      </c>
      <c r="AA178" s="14"/>
      <c r="AB178" s="69">
        <f t="shared" si="74"/>
        <v>3</v>
      </c>
      <c r="AC178" s="50"/>
      <c r="AD178" s="50"/>
      <c r="AE178" s="50"/>
      <c r="AF178" s="50"/>
      <c r="AG178" s="14"/>
      <c r="AH178" s="70">
        <f t="shared" si="99"/>
        <v>6</v>
      </c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X178" s="74">
        <f t="shared" si="75"/>
        <v>16</v>
      </c>
      <c r="AY178" s="75">
        <f t="shared" si="76"/>
        <v>14</v>
      </c>
      <c r="AZ178" s="76">
        <f t="shared" si="100"/>
      </c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7"/>
      <c r="CG178" s="86">
        <f t="shared" si="108"/>
      </c>
      <c r="CH178" s="87">
        <f t="shared" si="109"/>
      </c>
      <c r="CI178" s="87">
        <f t="shared" si="77"/>
      </c>
      <c r="CJ178" s="87">
        <f t="shared" si="101"/>
      </c>
      <c r="CK178" s="88">
        <f t="shared" si="102"/>
      </c>
      <c r="CL178" s="88">
        <f t="shared" si="103"/>
      </c>
      <c r="CM178" s="88">
        <f t="shared" si="104"/>
      </c>
      <c r="CN178" s="88">
        <f t="shared" si="78"/>
      </c>
      <c r="CO178" s="88">
        <f t="shared" si="79"/>
      </c>
      <c r="CP178" s="89">
        <f t="shared" si="105"/>
        <v>1</v>
      </c>
      <c r="CQ178" s="89">
        <f t="shared" si="80"/>
      </c>
      <c r="CR178" s="89">
        <f t="shared" si="81"/>
      </c>
      <c r="CS178" s="90">
        <f t="shared" si="82"/>
      </c>
      <c r="CU178" s="59">
        <v>153</v>
      </c>
    </row>
    <row r="179" spans="1:99" ht="16.5" thickBot="1" thickTop="1">
      <c r="A179" s="2"/>
      <c r="B179" s="2"/>
      <c r="C179" s="2"/>
      <c r="D179" s="2"/>
      <c r="E179" s="2"/>
      <c r="F179" s="44">
        <f t="shared" si="83"/>
        <v>2</v>
      </c>
      <c r="G179" s="44">
        <f t="shared" si="84"/>
        <v>1</v>
      </c>
      <c r="H179" s="44">
        <f t="shared" si="85"/>
        <v>2</v>
      </c>
      <c r="I179" s="44">
        <f t="shared" si="106"/>
        <v>2</v>
      </c>
      <c r="J179" s="55"/>
      <c r="K179" s="59">
        <v>154</v>
      </c>
      <c r="L179" s="57">
        <f t="shared" si="86"/>
        <v>166</v>
      </c>
      <c r="M179" s="60">
        <f t="shared" si="87"/>
      </c>
      <c r="N179" s="121"/>
      <c r="O179" s="126">
        <f t="shared" si="88"/>
        <v>26</v>
      </c>
      <c r="P179" s="126">
        <f t="shared" si="89"/>
        <v>41</v>
      </c>
      <c r="Q179" s="126">
        <f t="shared" si="90"/>
        <v>38</v>
      </c>
      <c r="R179" s="126">
        <f t="shared" si="91"/>
        <v>38</v>
      </c>
      <c r="S179" s="58">
        <f t="shared" si="92"/>
      </c>
      <c r="T179" s="58">
        <f t="shared" si="93"/>
      </c>
      <c r="U179" s="58">
        <f t="shared" si="94"/>
      </c>
      <c r="V179" s="58">
        <f t="shared" si="95"/>
      </c>
      <c r="W179" s="58">
        <f t="shared" si="96"/>
      </c>
      <c r="X179" s="58">
        <f t="shared" si="97"/>
        <v>1</v>
      </c>
      <c r="Y179" s="141">
        <f t="shared" si="107"/>
      </c>
      <c r="Z179" s="144">
        <f t="shared" si="98"/>
      </c>
      <c r="AA179" s="14"/>
      <c r="AB179" s="69">
        <f t="shared" si="74"/>
        <v>2</v>
      </c>
      <c r="AC179" s="50"/>
      <c r="AD179" s="50"/>
      <c r="AE179" s="50"/>
      <c r="AF179" s="50"/>
      <c r="AG179" s="14"/>
      <c r="AH179" s="70">
        <f t="shared" si="99"/>
        <v>7</v>
      </c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X179" s="74">
        <f t="shared" si="75"/>
        <v>17</v>
      </c>
      <c r="AY179" s="75">
        <f t="shared" si="76"/>
        <v>18</v>
      </c>
      <c r="AZ179" s="76">
        <f t="shared" si="100"/>
      </c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7"/>
      <c r="CG179" s="86">
        <f t="shared" si="108"/>
      </c>
      <c r="CH179" s="87">
        <f t="shared" si="109"/>
      </c>
      <c r="CI179" s="87">
        <f t="shared" si="77"/>
      </c>
      <c r="CJ179" s="87">
        <f t="shared" si="101"/>
      </c>
      <c r="CK179" s="88">
        <f t="shared" si="102"/>
      </c>
      <c r="CL179" s="88">
        <f t="shared" si="103"/>
      </c>
      <c r="CM179" s="88">
        <f t="shared" si="104"/>
      </c>
      <c r="CN179" s="88">
        <f t="shared" si="78"/>
      </c>
      <c r="CO179" s="88">
        <f t="shared" si="79"/>
      </c>
      <c r="CP179" s="89">
        <f t="shared" si="105"/>
        <v>1</v>
      </c>
      <c r="CQ179" s="89">
        <f t="shared" si="80"/>
      </c>
      <c r="CR179" s="89">
        <f t="shared" si="81"/>
      </c>
      <c r="CS179" s="90">
        <f t="shared" si="82"/>
      </c>
      <c r="CU179" s="59">
        <v>154</v>
      </c>
    </row>
    <row r="180" spans="1:99" ht="16.5" thickBot="1" thickTop="1">
      <c r="A180" s="2"/>
      <c r="B180" s="2"/>
      <c r="C180" s="2"/>
      <c r="D180" s="2"/>
      <c r="E180" s="2"/>
      <c r="F180" s="44">
        <f t="shared" si="83"/>
        <v>2</v>
      </c>
      <c r="G180" s="44">
        <f t="shared" si="84"/>
        <v>1</v>
      </c>
      <c r="H180" s="44">
        <f t="shared" si="85"/>
        <v>2</v>
      </c>
      <c r="I180" s="44">
        <f t="shared" si="106"/>
        <v>3</v>
      </c>
      <c r="J180" s="55"/>
      <c r="K180" s="59">
        <v>155</v>
      </c>
      <c r="L180" s="57">
        <f t="shared" si="86"/>
        <v>230</v>
      </c>
      <c r="M180" s="60">
        <f t="shared" si="87"/>
      </c>
      <c r="N180" s="121"/>
      <c r="O180" s="126">
        <f t="shared" si="88"/>
        <v>27</v>
      </c>
      <c r="P180" s="126">
        <f t="shared" si="89"/>
        <v>57</v>
      </c>
      <c r="Q180" s="126">
        <f t="shared" si="90"/>
        <v>38</v>
      </c>
      <c r="R180" s="126">
        <f t="shared" si="91"/>
        <v>38</v>
      </c>
      <c r="S180" s="58">
        <f t="shared" si="92"/>
      </c>
      <c r="T180" s="58">
        <f t="shared" si="93"/>
      </c>
      <c r="U180" s="58">
        <f t="shared" si="94"/>
      </c>
      <c r="V180" s="58">
        <f t="shared" si="95"/>
      </c>
      <c r="W180" s="58">
        <f t="shared" si="96"/>
      </c>
      <c r="X180" s="58">
        <f t="shared" si="97"/>
        <v>1</v>
      </c>
      <c r="Y180" s="141">
        <f t="shared" si="107"/>
      </c>
      <c r="Z180" s="144">
        <f t="shared" si="98"/>
      </c>
      <c r="AA180" s="14"/>
      <c r="AB180" s="69">
        <f t="shared" si="74"/>
        <v>3</v>
      </c>
      <c r="AC180" s="50"/>
      <c r="AD180" s="50"/>
      <c r="AE180" s="50"/>
      <c r="AF180" s="50"/>
      <c r="AG180" s="14"/>
      <c r="AH180" s="70">
        <f t="shared" si="99"/>
        <v>8</v>
      </c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X180" s="74">
        <f t="shared" si="75"/>
        <v>18</v>
      </c>
      <c r="AY180" s="75">
        <f t="shared" si="76"/>
        <v>22</v>
      </c>
      <c r="AZ180" s="76">
        <f t="shared" si="100"/>
      </c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7"/>
      <c r="CG180" s="86">
        <f t="shared" si="108"/>
      </c>
      <c r="CH180" s="87">
        <f t="shared" si="109"/>
      </c>
      <c r="CI180" s="87">
        <f t="shared" si="77"/>
      </c>
      <c r="CJ180" s="87">
        <f t="shared" si="101"/>
      </c>
      <c r="CK180" s="88">
        <f t="shared" si="102"/>
      </c>
      <c r="CL180" s="88">
        <f t="shared" si="103"/>
      </c>
      <c r="CM180" s="88">
        <f t="shared" si="104"/>
      </c>
      <c r="CN180" s="88">
        <f t="shared" si="78"/>
      </c>
      <c r="CO180" s="88">
        <f t="shared" si="79"/>
      </c>
      <c r="CP180" s="89">
        <f t="shared" si="105"/>
        <v>1</v>
      </c>
      <c r="CQ180" s="89">
        <f t="shared" si="80"/>
      </c>
      <c r="CR180" s="89">
        <f t="shared" si="81"/>
      </c>
      <c r="CS180" s="90">
        <f t="shared" si="82"/>
      </c>
      <c r="CU180" s="59">
        <v>155</v>
      </c>
    </row>
    <row r="181" spans="1:99" ht="16.5" thickBot="1" thickTop="1">
      <c r="A181" s="2"/>
      <c r="B181" s="2"/>
      <c r="C181" s="2"/>
      <c r="D181" s="2"/>
      <c r="E181" s="2"/>
      <c r="F181" s="44">
        <f t="shared" si="83"/>
        <v>2</v>
      </c>
      <c r="G181" s="44">
        <f t="shared" si="84"/>
        <v>1</v>
      </c>
      <c r="H181" s="44">
        <f t="shared" si="85"/>
        <v>3</v>
      </c>
      <c r="I181" s="44">
        <f t="shared" si="106"/>
        <v>0</v>
      </c>
      <c r="J181" s="55"/>
      <c r="K181" s="59">
        <v>156</v>
      </c>
      <c r="L181" s="57">
        <f t="shared" si="86"/>
        <v>54</v>
      </c>
      <c r="M181" s="60">
        <f t="shared" si="87"/>
      </c>
      <c r="N181" s="121"/>
      <c r="O181" s="126">
        <f t="shared" si="88"/>
        <v>28</v>
      </c>
      <c r="P181" s="126">
        <f t="shared" si="89"/>
        <v>13</v>
      </c>
      <c r="Q181" s="126">
        <f t="shared" si="90"/>
        <v>54</v>
      </c>
      <c r="R181" s="126">
        <f t="shared" si="91"/>
        <v>39</v>
      </c>
      <c r="S181" s="58">
        <f t="shared" si="92"/>
      </c>
      <c r="T181" s="58">
        <f t="shared" si="93"/>
      </c>
      <c r="U181" s="58">
        <f t="shared" si="94"/>
      </c>
      <c r="V181" s="58">
        <f t="shared" si="95"/>
      </c>
      <c r="W181" s="58">
        <f t="shared" si="96"/>
      </c>
      <c r="X181" s="58">
        <f t="shared" si="97"/>
      </c>
      <c r="Y181" s="141">
        <f t="shared" si="107"/>
      </c>
      <c r="Z181" s="144">
        <f t="shared" si="98"/>
      </c>
      <c r="AA181" s="14"/>
      <c r="AB181" s="69">
        <f t="shared" si="74"/>
        <v>3</v>
      </c>
      <c r="AC181" s="50"/>
      <c r="AD181" s="50"/>
      <c r="AE181" s="50"/>
      <c r="AF181" s="50"/>
      <c r="AG181" s="14"/>
      <c r="AH181" s="70">
        <f t="shared" si="99"/>
        <v>6</v>
      </c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X181" s="74">
        <f t="shared" si="75"/>
        <v>17</v>
      </c>
      <c r="AY181" s="75">
        <f t="shared" si="76"/>
        <v>13</v>
      </c>
      <c r="AZ181" s="76">
        <f t="shared" si="100"/>
      </c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7"/>
      <c r="CG181" s="86">
        <f t="shared" si="108"/>
      </c>
      <c r="CH181" s="87">
        <f t="shared" si="109"/>
      </c>
      <c r="CI181" s="87">
        <f t="shared" si="77"/>
      </c>
      <c r="CJ181" s="87">
        <f t="shared" si="101"/>
      </c>
      <c r="CK181" s="88">
        <f t="shared" si="102"/>
        <v>1</v>
      </c>
      <c r="CL181" s="88">
        <f t="shared" si="103"/>
        <v>1</v>
      </c>
      <c r="CM181" s="88">
        <f t="shared" si="104"/>
      </c>
      <c r="CN181" s="88">
        <f t="shared" si="78"/>
      </c>
      <c r="CO181" s="88">
        <f t="shared" si="79"/>
        <v>1</v>
      </c>
      <c r="CP181" s="89">
        <f t="shared" si="105"/>
      </c>
      <c r="CQ181" s="89">
        <f t="shared" si="80"/>
      </c>
      <c r="CR181" s="89">
        <f t="shared" si="81"/>
      </c>
      <c r="CS181" s="90">
        <f t="shared" si="82"/>
      </c>
      <c r="CU181" s="59">
        <v>156</v>
      </c>
    </row>
    <row r="182" spans="1:99" ht="16.5" thickBot="1" thickTop="1">
      <c r="A182" s="2"/>
      <c r="B182" s="2"/>
      <c r="C182" s="2"/>
      <c r="D182" s="2"/>
      <c r="E182" s="2"/>
      <c r="F182" s="44">
        <f t="shared" si="83"/>
        <v>2</v>
      </c>
      <c r="G182" s="44">
        <f t="shared" si="84"/>
        <v>1</v>
      </c>
      <c r="H182" s="44">
        <f t="shared" si="85"/>
        <v>3</v>
      </c>
      <c r="I182" s="44">
        <f t="shared" si="106"/>
        <v>1</v>
      </c>
      <c r="J182" s="55"/>
      <c r="K182" s="59">
        <v>157</v>
      </c>
      <c r="L182" s="57">
        <f t="shared" si="86"/>
        <v>118</v>
      </c>
      <c r="M182" s="60">
        <f t="shared" si="87"/>
      </c>
      <c r="N182" s="121"/>
      <c r="O182" s="126">
        <f t="shared" si="88"/>
        <v>29</v>
      </c>
      <c r="P182" s="126">
        <f t="shared" si="89"/>
        <v>29</v>
      </c>
      <c r="Q182" s="126">
        <f t="shared" si="90"/>
        <v>54</v>
      </c>
      <c r="R182" s="126">
        <f t="shared" si="91"/>
        <v>39</v>
      </c>
      <c r="S182" s="58">
        <f t="shared" si="92"/>
        <v>1</v>
      </c>
      <c r="T182" s="58">
        <f t="shared" si="93"/>
      </c>
      <c r="U182" s="58">
        <f t="shared" si="94"/>
      </c>
      <c r="V182" s="58">
        <f t="shared" si="95"/>
      </c>
      <c r="W182" s="58">
        <f t="shared" si="96"/>
      </c>
      <c r="X182" s="58">
        <f t="shared" si="97"/>
      </c>
      <c r="Y182" s="141">
        <f t="shared" si="107"/>
      </c>
      <c r="Z182" s="144">
        <f t="shared" si="98"/>
      </c>
      <c r="AA182" s="14"/>
      <c r="AB182" s="69">
        <f t="shared" si="74"/>
        <v>3</v>
      </c>
      <c r="AC182" s="50"/>
      <c r="AD182" s="50"/>
      <c r="AE182" s="50"/>
      <c r="AF182" s="50"/>
      <c r="AG182" s="14"/>
      <c r="AH182" s="70">
        <f t="shared" si="99"/>
        <v>7</v>
      </c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X182" s="74">
        <f t="shared" si="75"/>
        <v>18</v>
      </c>
      <c r="AY182" s="75">
        <f t="shared" si="76"/>
        <v>17</v>
      </c>
      <c r="AZ182" s="76">
        <f t="shared" si="100"/>
      </c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7"/>
      <c r="CG182" s="86">
        <f t="shared" si="108"/>
      </c>
      <c r="CH182" s="87">
        <f t="shared" si="109"/>
      </c>
      <c r="CI182" s="87">
        <f t="shared" si="77"/>
      </c>
      <c r="CJ182" s="87">
        <f t="shared" si="101"/>
      </c>
      <c r="CK182" s="88">
        <f t="shared" si="102"/>
      </c>
      <c r="CL182" s="88">
        <f t="shared" si="103"/>
      </c>
      <c r="CM182" s="88">
        <f t="shared" si="104"/>
      </c>
      <c r="CN182" s="88">
        <f t="shared" si="78"/>
      </c>
      <c r="CO182" s="88">
        <f t="shared" si="79"/>
      </c>
      <c r="CP182" s="89">
        <f t="shared" si="105"/>
        <v>1</v>
      </c>
      <c r="CQ182" s="89">
        <f t="shared" si="80"/>
      </c>
      <c r="CR182" s="89">
        <f t="shared" si="81"/>
      </c>
      <c r="CS182" s="90">
        <f t="shared" si="82"/>
      </c>
      <c r="CU182" s="59">
        <v>157</v>
      </c>
    </row>
    <row r="183" spans="1:99" ht="16.5" thickBot="1" thickTop="1">
      <c r="A183" s="2"/>
      <c r="B183" s="2"/>
      <c r="C183" s="2"/>
      <c r="D183" s="2"/>
      <c r="E183" s="2"/>
      <c r="F183" s="44">
        <f t="shared" si="83"/>
        <v>2</v>
      </c>
      <c r="G183" s="44">
        <f t="shared" si="84"/>
        <v>1</v>
      </c>
      <c r="H183" s="44">
        <f t="shared" si="85"/>
        <v>3</v>
      </c>
      <c r="I183" s="44">
        <f t="shared" si="106"/>
        <v>2</v>
      </c>
      <c r="J183" s="55"/>
      <c r="K183" s="59">
        <v>158</v>
      </c>
      <c r="L183" s="57">
        <f t="shared" si="86"/>
        <v>182</v>
      </c>
      <c r="M183" s="60">
        <f t="shared" si="87"/>
      </c>
      <c r="N183" s="121"/>
      <c r="O183" s="126">
        <f t="shared" si="88"/>
        <v>30</v>
      </c>
      <c r="P183" s="126">
        <f t="shared" si="89"/>
        <v>45</v>
      </c>
      <c r="Q183" s="126">
        <f t="shared" si="90"/>
        <v>54</v>
      </c>
      <c r="R183" s="126">
        <f t="shared" si="91"/>
        <v>39</v>
      </c>
      <c r="S183" s="58">
        <f t="shared" si="92"/>
      </c>
      <c r="T183" s="58">
        <f t="shared" si="93"/>
      </c>
      <c r="U183" s="58">
        <f t="shared" si="94"/>
      </c>
      <c r="V183" s="58">
        <f t="shared" si="95"/>
      </c>
      <c r="W183" s="58">
        <f t="shared" si="96"/>
      </c>
      <c r="X183" s="58">
        <f t="shared" si="97"/>
      </c>
      <c r="Y183" s="141">
        <f t="shared" si="107"/>
      </c>
      <c r="Z183" s="144">
        <f t="shared" si="98"/>
      </c>
      <c r="AA183" s="14"/>
      <c r="AB183" s="69">
        <f t="shared" si="74"/>
        <v>3</v>
      </c>
      <c r="AC183" s="50"/>
      <c r="AD183" s="50"/>
      <c r="AE183" s="50"/>
      <c r="AF183" s="50"/>
      <c r="AG183" s="14"/>
      <c r="AH183" s="70">
        <f t="shared" si="99"/>
        <v>8</v>
      </c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X183" s="74">
        <f t="shared" si="75"/>
        <v>19</v>
      </c>
      <c r="AY183" s="75">
        <f t="shared" si="76"/>
        <v>21</v>
      </c>
      <c r="AZ183" s="76">
        <f t="shared" si="100"/>
      </c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7"/>
      <c r="CG183" s="86">
        <f t="shared" si="108"/>
      </c>
      <c r="CH183" s="87">
        <f t="shared" si="109"/>
      </c>
      <c r="CI183" s="87">
        <f t="shared" si="77"/>
      </c>
      <c r="CJ183" s="87">
        <f t="shared" si="101"/>
      </c>
      <c r="CK183" s="88">
        <f t="shared" si="102"/>
      </c>
      <c r="CL183" s="88">
        <f t="shared" si="103"/>
      </c>
      <c r="CM183" s="88">
        <f t="shared" si="104"/>
      </c>
      <c r="CN183" s="88">
        <f t="shared" si="78"/>
      </c>
      <c r="CO183" s="88">
        <f t="shared" si="79"/>
      </c>
      <c r="CP183" s="89">
        <f t="shared" si="105"/>
        <v>1</v>
      </c>
      <c r="CQ183" s="89">
        <f t="shared" si="80"/>
      </c>
      <c r="CR183" s="89">
        <f t="shared" si="81"/>
      </c>
      <c r="CS183" s="90">
        <f t="shared" si="82"/>
      </c>
      <c r="CU183" s="59">
        <v>158</v>
      </c>
    </row>
    <row r="184" spans="1:99" ht="16.5" thickBot="1" thickTop="1">
      <c r="A184" s="2"/>
      <c r="B184" s="2"/>
      <c r="C184" s="2"/>
      <c r="D184" s="2"/>
      <c r="E184" s="2"/>
      <c r="F184" s="44">
        <f t="shared" si="83"/>
        <v>2</v>
      </c>
      <c r="G184" s="44">
        <f t="shared" si="84"/>
        <v>1</v>
      </c>
      <c r="H184" s="44">
        <f t="shared" si="85"/>
        <v>3</v>
      </c>
      <c r="I184" s="44">
        <f t="shared" si="106"/>
        <v>3</v>
      </c>
      <c r="J184" s="55"/>
      <c r="K184" s="59">
        <v>159</v>
      </c>
      <c r="L184" s="57">
        <f t="shared" si="86"/>
        <v>246</v>
      </c>
      <c r="M184" s="60">
        <f t="shared" si="87"/>
      </c>
      <c r="N184" s="121"/>
      <c r="O184" s="126">
        <f t="shared" si="88"/>
        <v>31</v>
      </c>
      <c r="P184" s="126">
        <f t="shared" si="89"/>
        <v>61</v>
      </c>
      <c r="Q184" s="126">
        <f t="shared" si="90"/>
        <v>54</v>
      </c>
      <c r="R184" s="126">
        <f t="shared" si="91"/>
        <v>39</v>
      </c>
      <c r="S184" s="58">
        <f t="shared" si="92"/>
      </c>
      <c r="T184" s="58">
        <f t="shared" si="93"/>
      </c>
      <c r="U184" s="58">
        <f t="shared" si="94"/>
      </c>
      <c r="V184" s="58">
        <f t="shared" si="95"/>
      </c>
      <c r="W184" s="58">
        <f t="shared" si="96"/>
      </c>
      <c r="X184" s="58">
        <f t="shared" si="97"/>
      </c>
      <c r="Y184" s="141">
        <f t="shared" si="107"/>
      </c>
      <c r="Z184" s="144">
        <f t="shared" si="98"/>
      </c>
      <c r="AA184" s="14"/>
      <c r="AB184" s="69">
        <f t="shared" si="74"/>
        <v>2</v>
      </c>
      <c r="AC184" s="50"/>
      <c r="AD184" s="50"/>
      <c r="AE184" s="50"/>
      <c r="AF184" s="50"/>
      <c r="AG184" s="14"/>
      <c r="AH184" s="70">
        <f t="shared" si="99"/>
        <v>9</v>
      </c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X184" s="74">
        <f t="shared" si="75"/>
        <v>20</v>
      </c>
      <c r="AY184" s="75">
        <f t="shared" si="76"/>
        <v>25</v>
      </c>
      <c r="AZ184" s="76">
        <f t="shared" si="100"/>
      </c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7"/>
      <c r="CG184" s="86">
        <f t="shared" si="108"/>
      </c>
      <c r="CH184" s="87">
        <f t="shared" si="109"/>
      </c>
      <c r="CI184" s="87">
        <f t="shared" si="77"/>
      </c>
      <c r="CJ184" s="87">
        <f t="shared" si="101"/>
      </c>
      <c r="CK184" s="88">
        <f t="shared" si="102"/>
      </c>
      <c r="CL184" s="88">
        <f t="shared" si="103"/>
      </c>
      <c r="CM184" s="88">
        <f t="shared" si="104"/>
      </c>
      <c r="CN184" s="88">
        <f t="shared" si="78"/>
      </c>
      <c r="CO184" s="88">
        <f t="shared" si="79"/>
      </c>
      <c r="CP184" s="89">
        <f t="shared" si="105"/>
        <v>1</v>
      </c>
      <c r="CQ184" s="89">
        <f t="shared" si="80"/>
      </c>
      <c r="CR184" s="89">
        <f t="shared" si="81"/>
      </c>
      <c r="CS184" s="90">
        <f t="shared" si="82"/>
      </c>
      <c r="CU184" s="59">
        <v>159</v>
      </c>
    </row>
    <row r="185" spans="1:99" ht="16.5" thickBot="1" thickTop="1">
      <c r="A185" s="2"/>
      <c r="B185" s="2"/>
      <c r="C185" s="2"/>
      <c r="D185" s="2"/>
      <c r="E185" s="2"/>
      <c r="F185" s="44">
        <f t="shared" si="83"/>
        <v>2</v>
      </c>
      <c r="G185" s="44">
        <f t="shared" si="84"/>
        <v>2</v>
      </c>
      <c r="H185" s="44">
        <f t="shared" si="85"/>
        <v>0</v>
      </c>
      <c r="I185" s="44">
        <f t="shared" si="106"/>
        <v>0</v>
      </c>
      <c r="J185" s="55"/>
      <c r="K185" s="59">
        <v>160</v>
      </c>
      <c r="L185" s="57">
        <f t="shared" si="86"/>
        <v>10</v>
      </c>
      <c r="M185" s="60">
        <f t="shared" si="87"/>
      </c>
      <c r="N185" s="121"/>
      <c r="O185" s="126">
        <f t="shared" si="88"/>
        <v>32</v>
      </c>
      <c r="P185" s="126">
        <f t="shared" si="89"/>
        <v>2</v>
      </c>
      <c r="Q185" s="126">
        <f t="shared" si="90"/>
        <v>10</v>
      </c>
      <c r="R185" s="126">
        <f t="shared" si="91"/>
        <v>40</v>
      </c>
      <c r="S185" s="58">
        <f t="shared" si="92"/>
      </c>
      <c r="T185" s="58">
        <f t="shared" si="93"/>
      </c>
      <c r="U185" s="58">
        <f t="shared" si="94"/>
      </c>
      <c r="V185" s="58">
        <f t="shared" si="95"/>
      </c>
      <c r="W185" s="58">
        <f t="shared" si="96"/>
      </c>
      <c r="X185" s="58">
        <f t="shared" si="97"/>
      </c>
      <c r="Y185" s="141">
        <f t="shared" si="107"/>
      </c>
      <c r="Z185" s="144">
        <f t="shared" si="98"/>
      </c>
      <c r="AA185" s="14"/>
      <c r="AB185" s="69">
        <f t="shared" si="74"/>
        <v>1</v>
      </c>
      <c r="AC185" s="50"/>
      <c r="AD185" s="50"/>
      <c r="AE185" s="50"/>
      <c r="AF185" s="50"/>
      <c r="AG185" s="14"/>
      <c r="AH185" s="70">
        <f t="shared" si="99"/>
        <v>4</v>
      </c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X185" s="74">
        <f t="shared" si="75"/>
        <v>14</v>
      </c>
      <c r="AY185" s="75">
        <f t="shared" si="76"/>
        <v>6</v>
      </c>
      <c r="AZ185" s="76">
        <f t="shared" si="100"/>
      </c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7"/>
      <c r="CG185" s="86">
        <f t="shared" si="108"/>
      </c>
      <c r="CH185" s="87">
        <f t="shared" si="109"/>
        <v>1</v>
      </c>
      <c r="CI185" s="87">
        <f t="shared" si="77"/>
        <v>1</v>
      </c>
      <c r="CJ185" s="87">
        <f t="shared" si="101"/>
        <v>1</v>
      </c>
      <c r="CK185" s="88">
        <f t="shared" si="102"/>
      </c>
      <c r="CL185" s="88">
        <f t="shared" si="103"/>
      </c>
      <c r="CM185" s="88">
        <f t="shared" si="104"/>
      </c>
      <c r="CN185" s="88">
        <f t="shared" si="78"/>
      </c>
      <c r="CO185" s="88">
        <f t="shared" si="79"/>
      </c>
      <c r="CP185" s="89">
        <f t="shared" si="105"/>
      </c>
      <c r="CQ185" s="89">
        <f t="shared" si="80"/>
      </c>
      <c r="CR185" s="89">
        <f t="shared" si="81"/>
      </c>
      <c r="CS185" s="90">
        <f t="shared" si="82"/>
      </c>
      <c r="CU185" s="59">
        <v>160</v>
      </c>
    </row>
    <row r="186" spans="1:99" ht="16.5" thickBot="1" thickTop="1">
      <c r="A186" s="2"/>
      <c r="B186" s="2"/>
      <c r="C186" s="2"/>
      <c r="D186" s="2"/>
      <c r="E186" s="2"/>
      <c r="F186" s="44">
        <f t="shared" si="83"/>
        <v>2</v>
      </c>
      <c r="G186" s="44">
        <f t="shared" si="84"/>
        <v>2</v>
      </c>
      <c r="H186" s="44">
        <f t="shared" si="85"/>
        <v>0</v>
      </c>
      <c r="I186" s="44">
        <f t="shared" si="106"/>
        <v>1</v>
      </c>
      <c r="J186" s="55"/>
      <c r="K186" s="59">
        <v>161</v>
      </c>
      <c r="L186" s="57">
        <f t="shared" si="86"/>
        <v>74</v>
      </c>
      <c r="M186" s="60">
        <f t="shared" si="87"/>
      </c>
      <c r="N186" s="121"/>
      <c r="O186" s="126">
        <f t="shared" si="88"/>
        <v>33</v>
      </c>
      <c r="P186" s="126">
        <f t="shared" si="89"/>
        <v>18</v>
      </c>
      <c r="Q186" s="126">
        <f t="shared" si="90"/>
        <v>10</v>
      </c>
      <c r="R186" s="126">
        <f t="shared" si="91"/>
        <v>40</v>
      </c>
      <c r="S186" s="58">
        <f t="shared" si="92"/>
      </c>
      <c r="T186" s="58">
        <f t="shared" si="93"/>
      </c>
      <c r="U186" s="58">
        <f t="shared" si="94"/>
      </c>
      <c r="V186" s="58">
        <f t="shared" si="95"/>
      </c>
      <c r="W186" s="58">
        <f t="shared" si="96"/>
      </c>
      <c r="X186" s="58">
        <f t="shared" si="97"/>
      </c>
      <c r="Y186" s="141">
        <f t="shared" si="107"/>
      </c>
      <c r="Z186" s="144">
        <f t="shared" si="98"/>
      </c>
      <c r="AA186" s="14"/>
      <c r="AB186" s="69">
        <f t="shared" si="74"/>
        <v>2</v>
      </c>
      <c r="AC186" s="50"/>
      <c r="AD186" s="50"/>
      <c r="AE186" s="50"/>
      <c r="AF186" s="50"/>
      <c r="AG186" s="14"/>
      <c r="AH186" s="70">
        <f t="shared" si="99"/>
        <v>5</v>
      </c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X186" s="74">
        <f t="shared" si="75"/>
        <v>15</v>
      </c>
      <c r="AY186" s="75">
        <f t="shared" si="76"/>
        <v>10</v>
      </c>
      <c r="AZ186" s="76">
        <f t="shared" si="100"/>
      </c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7"/>
      <c r="CG186" s="86">
        <f t="shared" si="108"/>
      </c>
      <c r="CH186" s="87">
        <f t="shared" si="109"/>
      </c>
      <c r="CI186" s="87">
        <f t="shared" si="77"/>
      </c>
      <c r="CJ186" s="87">
        <f t="shared" si="101"/>
      </c>
      <c r="CK186" s="88">
        <f t="shared" si="102"/>
        <v>1</v>
      </c>
      <c r="CL186" s="88">
        <f t="shared" si="103"/>
      </c>
      <c r="CM186" s="88">
        <f t="shared" si="104"/>
      </c>
      <c r="CN186" s="88">
        <f t="shared" si="78"/>
      </c>
      <c r="CO186" s="88">
        <f t="shared" si="79"/>
      </c>
      <c r="CP186" s="89">
        <f t="shared" si="105"/>
      </c>
      <c r="CQ186" s="89">
        <f t="shared" si="80"/>
      </c>
      <c r="CR186" s="89">
        <f t="shared" si="81"/>
      </c>
      <c r="CS186" s="90">
        <f t="shared" si="82"/>
      </c>
      <c r="CU186" s="59">
        <v>161</v>
      </c>
    </row>
    <row r="187" spans="1:99" ht="16.5" thickBot="1" thickTop="1">
      <c r="A187" s="2"/>
      <c r="B187" s="2"/>
      <c r="C187" s="2"/>
      <c r="D187" s="2"/>
      <c r="E187" s="2"/>
      <c r="F187" s="44">
        <f t="shared" si="83"/>
        <v>2</v>
      </c>
      <c r="G187" s="44">
        <f t="shared" si="84"/>
        <v>2</v>
      </c>
      <c r="H187" s="44">
        <f t="shared" si="85"/>
        <v>0</v>
      </c>
      <c r="I187" s="44">
        <f t="shared" si="106"/>
        <v>2</v>
      </c>
      <c r="J187" s="55"/>
      <c r="K187" s="59">
        <v>162</v>
      </c>
      <c r="L187" s="57">
        <f t="shared" si="86"/>
        <v>138</v>
      </c>
      <c r="M187" s="60">
        <f t="shared" si="87"/>
      </c>
      <c r="N187" s="121"/>
      <c r="O187" s="126">
        <f t="shared" si="88"/>
        <v>34</v>
      </c>
      <c r="P187" s="126">
        <f t="shared" si="89"/>
        <v>34</v>
      </c>
      <c r="Q187" s="126">
        <f t="shared" si="90"/>
        <v>10</v>
      </c>
      <c r="R187" s="126">
        <f t="shared" si="91"/>
        <v>40</v>
      </c>
      <c r="S187" s="58">
        <f t="shared" si="92"/>
        <v>1</v>
      </c>
      <c r="T187" s="58">
        <f t="shared" si="93"/>
      </c>
      <c r="U187" s="58">
        <f t="shared" si="94"/>
      </c>
      <c r="V187" s="58">
        <f t="shared" si="95"/>
      </c>
      <c r="W187" s="58">
        <f t="shared" si="96"/>
      </c>
      <c r="X187" s="58">
        <f t="shared" si="97"/>
      </c>
      <c r="Y187" s="141">
        <f t="shared" si="107"/>
      </c>
      <c r="Z187" s="144">
        <f t="shared" si="98"/>
      </c>
      <c r="AA187" s="14"/>
      <c r="AB187" s="69">
        <f t="shared" si="74"/>
        <v>2</v>
      </c>
      <c r="AC187" s="50"/>
      <c r="AD187" s="50"/>
      <c r="AE187" s="50"/>
      <c r="AF187" s="50"/>
      <c r="AG187" s="14"/>
      <c r="AH187" s="70">
        <f t="shared" si="99"/>
        <v>6</v>
      </c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X187" s="74">
        <f t="shared" si="75"/>
        <v>16</v>
      </c>
      <c r="AY187" s="75">
        <f t="shared" si="76"/>
        <v>14</v>
      </c>
      <c r="AZ187" s="76">
        <f t="shared" si="100"/>
      </c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7"/>
      <c r="CG187" s="86">
        <f t="shared" si="108"/>
      </c>
      <c r="CH187" s="87">
        <f t="shared" si="109"/>
      </c>
      <c r="CI187" s="87">
        <f t="shared" si="77"/>
      </c>
      <c r="CJ187" s="87">
        <f t="shared" si="101"/>
      </c>
      <c r="CK187" s="88">
        <f t="shared" si="102"/>
        <v>1</v>
      </c>
      <c r="CL187" s="88">
        <f t="shared" si="103"/>
      </c>
      <c r="CM187" s="88">
        <f t="shared" si="104"/>
      </c>
      <c r="CN187" s="88">
        <f t="shared" si="78"/>
      </c>
      <c r="CO187" s="88">
        <f t="shared" si="79"/>
      </c>
      <c r="CP187" s="89">
        <f t="shared" si="105"/>
      </c>
      <c r="CQ187" s="89">
        <f t="shared" si="80"/>
      </c>
      <c r="CR187" s="89">
        <f t="shared" si="81"/>
      </c>
      <c r="CS187" s="90">
        <f t="shared" si="82"/>
      </c>
      <c r="CU187" s="59">
        <v>162</v>
      </c>
    </row>
    <row r="188" spans="1:99" ht="16.5" thickBot="1" thickTop="1">
      <c r="A188" s="2"/>
      <c r="B188" s="2"/>
      <c r="C188" s="2"/>
      <c r="D188" s="2"/>
      <c r="E188" s="2"/>
      <c r="F188" s="44">
        <f t="shared" si="83"/>
        <v>2</v>
      </c>
      <c r="G188" s="44">
        <f t="shared" si="84"/>
        <v>2</v>
      </c>
      <c r="H188" s="44">
        <f t="shared" si="85"/>
        <v>0</v>
      </c>
      <c r="I188" s="44">
        <f t="shared" si="106"/>
        <v>3</v>
      </c>
      <c r="J188" s="55"/>
      <c r="K188" s="59">
        <v>163</v>
      </c>
      <c r="L188" s="57">
        <f t="shared" si="86"/>
        <v>202</v>
      </c>
      <c r="M188" s="60">
        <f t="shared" si="87"/>
      </c>
      <c r="N188" s="121"/>
      <c r="O188" s="126">
        <f t="shared" si="88"/>
        <v>35</v>
      </c>
      <c r="P188" s="126">
        <f t="shared" si="89"/>
        <v>50</v>
      </c>
      <c r="Q188" s="126">
        <f t="shared" si="90"/>
        <v>10</v>
      </c>
      <c r="R188" s="126">
        <f t="shared" si="91"/>
        <v>40</v>
      </c>
      <c r="S188" s="58">
        <f t="shared" si="92"/>
      </c>
      <c r="T188" s="58">
        <f t="shared" si="93"/>
      </c>
      <c r="U188" s="58">
        <f t="shared" si="94"/>
      </c>
      <c r="V188" s="58">
        <f t="shared" si="95"/>
      </c>
      <c r="W188" s="58">
        <f t="shared" si="96"/>
      </c>
      <c r="X188" s="58">
        <f t="shared" si="97"/>
      </c>
      <c r="Y188" s="141">
        <f t="shared" si="107"/>
      </c>
      <c r="Z188" s="144">
        <f t="shared" si="98"/>
      </c>
      <c r="AA188" s="14"/>
      <c r="AB188" s="69">
        <f t="shared" si="74"/>
        <v>2</v>
      </c>
      <c r="AC188" s="50"/>
      <c r="AD188" s="50"/>
      <c r="AE188" s="50"/>
      <c r="AF188" s="50"/>
      <c r="AG188" s="14"/>
      <c r="AH188" s="70">
        <f t="shared" si="99"/>
        <v>7</v>
      </c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X188" s="74">
        <f t="shared" si="75"/>
        <v>17</v>
      </c>
      <c r="AY188" s="75">
        <f t="shared" si="76"/>
        <v>18</v>
      </c>
      <c r="AZ188" s="76">
        <f t="shared" si="100"/>
      </c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7"/>
      <c r="CG188" s="86">
        <f t="shared" si="108"/>
      </c>
      <c r="CH188" s="87">
        <f t="shared" si="109"/>
      </c>
      <c r="CI188" s="87">
        <f t="shared" si="77"/>
      </c>
      <c r="CJ188" s="87">
        <f t="shared" si="101"/>
      </c>
      <c r="CK188" s="88">
        <f t="shared" si="102"/>
        <v>1</v>
      </c>
      <c r="CL188" s="88">
        <f t="shared" si="103"/>
      </c>
      <c r="CM188" s="88">
        <f t="shared" si="104"/>
      </c>
      <c r="CN188" s="88">
        <f t="shared" si="78"/>
      </c>
      <c r="CO188" s="88">
        <f t="shared" si="79"/>
      </c>
      <c r="CP188" s="89">
        <f t="shared" si="105"/>
      </c>
      <c r="CQ188" s="89">
        <f t="shared" si="80"/>
      </c>
      <c r="CR188" s="89">
        <f t="shared" si="81"/>
      </c>
      <c r="CS188" s="90">
        <f t="shared" si="82"/>
      </c>
      <c r="CU188" s="59">
        <v>163</v>
      </c>
    </row>
    <row r="189" spans="1:99" ht="16.5" thickBot="1" thickTop="1">
      <c r="A189" s="2"/>
      <c r="B189" s="2"/>
      <c r="C189" s="2"/>
      <c r="D189" s="2"/>
      <c r="E189" s="2"/>
      <c r="F189" s="44">
        <f t="shared" si="83"/>
        <v>2</v>
      </c>
      <c r="G189" s="44">
        <f t="shared" si="84"/>
        <v>2</v>
      </c>
      <c r="H189" s="44">
        <f t="shared" si="85"/>
        <v>1</v>
      </c>
      <c r="I189" s="44">
        <f t="shared" si="106"/>
        <v>0</v>
      </c>
      <c r="J189" s="55"/>
      <c r="K189" s="59">
        <v>164</v>
      </c>
      <c r="L189" s="57">
        <f t="shared" si="86"/>
        <v>26</v>
      </c>
      <c r="M189" s="60">
        <f t="shared" si="87"/>
      </c>
      <c r="N189" s="121"/>
      <c r="O189" s="126">
        <f t="shared" si="88"/>
        <v>36</v>
      </c>
      <c r="P189" s="126">
        <f t="shared" si="89"/>
        <v>6</v>
      </c>
      <c r="Q189" s="126">
        <f t="shared" si="90"/>
        <v>26</v>
      </c>
      <c r="R189" s="126">
        <f t="shared" si="91"/>
        <v>41</v>
      </c>
      <c r="S189" s="58">
        <f t="shared" si="92"/>
      </c>
      <c r="T189" s="58">
        <f t="shared" si="93"/>
      </c>
      <c r="U189" s="58">
        <f t="shared" si="94"/>
      </c>
      <c r="V189" s="58">
        <f t="shared" si="95"/>
      </c>
      <c r="W189" s="58">
        <f t="shared" si="96"/>
      </c>
      <c r="X189" s="58">
        <f t="shared" si="97"/>
      </c>
      <c r="Y189" s="141">
        <f t="shared" si="107"/>
      </c>
      <c r="Z189" s="144">
        <f t="shared" si="98"/>
      </c>
      <c r="AA189" s="14"/>
      <c r="AB189" s="69">
        <f t="shared" si="74"/>
        <v>2</v>
      </c>
      <c r="AC189" s="50"/>
      <c r="AD189" s="50"/>
      <c r="AE189" s="50"/>
      <c r="AF189" s="50"/>
      <c r="AG189" s="14"/>
      <c r="AH189" s="70">
        <f t="shared" si="99"/>
        <v>5</v>
      </c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X189" s="74">
        <f t="shared" si="75"/>
        <v>16</v>
      </c>
      <c r="AY189" s="75">
        <f t="shared" si="76"/>
        <v>9</v>
      </c>
      <c r="AZ189" s="76">
        <f t="shared" si="100"/>
      </c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7"/>
      <c r="CG189" s="86">
        <f t="shared" si="108"/>
      </c>
      <c r="CH189" s="87">
        <f t="shared" si="109"/>
      </c>
      <c r="CI189" s="87">
        <f t="shared" si="77"/>
      </c>
      <c r="CJ189" s="87">
        <f t="shared" si="101"/>
      </c>
      <c r="CK189" s="88">
        <f t="shared" si="102"/>
        <v>1</v>
      </c>
      <c r="CL189" s="88">
        <f t="shared" si="103"/>
        <v>1</v>
      </c>
      <c r="CM189" s="88">
        <f t="shared" si="104"/>
      </c>
      <c r="CN189" s="88">
        <f t="shared" si="78"/>
        <v>1</v>
      </c>
      <c r="CO189" s="88">
        <f t="shared" si="79"/>
      </c>
      <c r="CP189" s="89">
        <f t="shared" si="105"/>
      </c>
      <c r="CQ189" s="89">
        <f t="shared" si="80"/>
      </c>
      <c r="CR189" s="89">
        <f t="shared" si="81"/>
      </c>
      <c r="CS189" s="90">
        <f t="shared" si="82"/>
      </c>
      <c r="CU189" s="59">
        <v>164</v>
      </c>
    </row>
    <row r="190" spans="1:99" ht="16.5" thickBot="1" thickTop="1">
      <c r="A190" s="2"/>
      <c r="B190" s="2"/>
      <c r="C190" s="2"/>
      <c r="D190" s="2"/>
      <c r="E190" s="2"/>
      <c r="F190" s="44">
        <f t="shared" si="83"/>
        <v>2</v>
      </c>
      <c r="G190" s="44">
        <f t="shared" si="84"/>
        <v>2</v>
      </c>
      <c r="H190" s="44">
        <f t="shared" si="85"/>
        <v>1</v>
      </c>
      <c r="I190" s="44">
        <f t="shared" si="106"/>
        <v>1</v>
      </c>
      <c r="J190" s="55"/>
      <c r="K190" s="59">
        <v>165</v>
      </c>
      <c r="L190" s="57">
        <f t="shared" si="86"/>
        <v>90</v>
      </c>
      <c r="M190" s="60">
        <f t="shared" si="87"/>
      </c>
      <c r="N190" s="121"/>
      <c r="O190" s="126">
        <f t="shared" si="88"/>
        <v>37</v>
      </c>
      <c r="P190" s="126">
        <f t="shared" si="89"/>
        <v>22</v>
      </c>
      <c r="Q190" s="126">
        <f t="shared" si="90"/>
        <v>26</v>
      </c>
      <c r="R190" s="126">
        <f t="shared" si="91"/>
        <v>41</v>
      </c>
      <c r="S190" s="58">
        <f t="shared" si="92"/>
      </c>
      <c r="T190" s="58">
        <f t="shared" si="93"/>
      </c>
      <c r="U190" s="58">
        <f t="shared" si="94"/>
      </c>
      <c r="V190" s="58">
        <f t="shared" si="95"/>
      </c>
      <c r="W190" s="58">
        <f t="shared" si="96"/>
      </c>
      <c r="X190" s="58">
        <f t="shared" si="97"/>
      </c>
      <c r="Y190" s="141">
        <f t="shared" si="107"/>
      </c>
      <c r="Z190" s="144">
        <f t="shared" si="98"/>
      </c>
      <c r="AA190" s="14"/>
      <c r="AB190" s="69">
        <f t="shared" si="74"/>
        <v>1</v>
      </c>
      <c r="AC190" s="50"/>
      <c r="AD190" s="50"/>
      <c r="AE190" s="50"/>
      <c r="AF190" s="50"/>
      <c r="AG190" s="14"/>
      <c r="AH190" s="70">
        <f t="shared" si="99"/>
        <v>6</v>
      </c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X190" s="74">
        <f t="shared" si="75"/>
        <v>17</v>
      </c>
      <c r="AY190" s="75">
        <f t="shared" si="76"/>
        <v>13</v>
      </c>
      <c r="AZ190" s="76">
        <f t="shared" si="100"/>
      </c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7"/>
      <c r="CG190" s="86">
        <f t="shared" si="108"/>
      </c>
      <c r="CH190" s="87">
        <f t="shared" si="109"/>
      </c>
      <c r="CI190" s="87">
        <f t="shared" si="77"/>
      </c>
      <c r="CJ190" s="87">
        <f t="shared" si="101"/>
      </c>
      <c r="CK190" s="88">
        <f t="shared" si="102"/>
      </c>
      <c r="CL190" s="88">
        <f t="shared" si="103"/>
      </c>
      <c r="CM190" s="88">
        <f t="shared" si="104"/>
      </c>
      <c r="CN190" s="88">
        <f t="shared" si="78"/>
      </c>
      <c r="CO190" s="88">
        <f t="shared" si="79"/>
      </c>
      <c r="CP190" s="89">
        <f t="shared" si="105"/>
        <v>1</v>
      </c>
      <c r="CQ190" s="89">
        <f t="shared" si="80"/>
      </c>
      <c r="CR190" s="89">
        <f t="shared" si="81"/>
        <v>1</v>
      </c>
      <c r="CS190" s="90">
        <f t="shared" si="82"/>
      </c>
      <c r="CU190" s="59">
        <v>165</v>
      </c>
    </row>
    <row r="191" spans="1:99" ht="16.5" thickBot="1" thickTop="1">
      <c r="A191" s="2"/>
      <c r="B191" s="2"/>
      <c r="C191" s="2"/>
      <c r="D191" s="2"/>
      <c r="E191" s="2"/>
      <c r="F191" s="44">
        <f t="shared" si="83"/>
        <v>2</v>
      </c>
      <c r="G191" s="44">
        <f t="shared" si="84"/>
        <v>2</v>
      </c>
      <c r="H191" s="44">
        <f t="shared" si="85"/>
        <v>1</v>
      </c>
      <c r="I191" s="44">
        <f t="shared" si="106"/>
        <v>2</v>
      </c>
      <c r="J191" s="55"/>
      <c r="K191" s="59">
        <v>166</v>
      </c>
      <c r="L191" s="57">
        <f t="shared" si="86"/>
        <v>154</v>
      </c>
      <c r="M191" s="60">
        <f t="shared" si="87"/>
      </c>
      <c r="N191" s="121"/>
      <c r="O191" s="126">
        <f t="shared" si="88"/>
        <v>38</v>
      </c>
      <c r="P191" s="126">
        <f t="shared" si="89"/>
        <v>38</v>
      </c>
      <c r="Q191" s="126">
        <f t="shared" si="90"/>
        <v>26</v>
      </c>
      <c r="R191" s="126">
        <f t="shared" si="91"/>
        <v>41</v>
      </c>
      <c r="S191" s="58">
        <f t="shared" si="92"/>
        <v>1</v>
      </c>
      <c r="T191" s="58">
        <f t="shared" si="93"/>
      </c>
      <c r="U191" s="58">
        <f t="shared" si="94"/>
      </c>
      <c r="V191" s="58">
        <f t="shared" si="95"/>
      </c>
      <c r="W191" s="58">
        <f t="shared" si="96"/>
      </c>
      <c r="X191" s="58">
        <f t="shared" si="97"/>
      </c>
      <c r="Y191" s="141">
        <f t="shared" si="107"/>
      </c>
      <c r="Z191" s="144">
        <f t="shared" si="98"/>
      </c>
      <c r="AA191" s="14"/>
      <c r="AB191" s="69">
        <f t="shared" si="74"/>
        <v>2</v>
      </c>
      <c r="AC191" s="50"/>
      <c r="AD191" s="50"/>
      <c r="AE191" s="50"/>
      <c r="AF191" s="50"/>
      <c r="AG191" s="14"/>
      <c r="AH191" s="70">
        <f t="shared" si="99"/>
        <v>7</v>
      </c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X191" s="74">
        <f t="shared" si="75"/>
        <v>18</v>
      </c>
      <c r="AY191" s="75">
        <f t="shared" si="76"/>
        <v>17</v>
      </c>
      <c r="AZ191" s="76">
        <f t="shared" si="100"/>
      </c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7"/>
      <c r="CG191" s="86">
        <f t="shared" si="108"/>
      </c>
      <c r="CH191" s="87">
        <f t="shared" si="109"/>
      </c>
      <c r="CI191" s="87">
        <f t="shared" si="77"/>
      </c>
      <c r="CJ191" s="87">
        <f t="shared" si="101"/>
      </c>
      <c r="CK191" s="88">
        <f t="shared" si="102"/>
      </c>
      <c r="CL191" s="88">
        <f t="shared" si="103"/>
      </c>
      <c r="CM191" s="88">
        <f t="shared" si="104"/>
      </c>
      <c r="CN191" s="88">
        <f t="shared" si="78"/>
      </c>
      <c r="CO191" s="88">
        <f t="shared" si="79"/>
      </c>
      <c r="CP191" s="89">
        <f t="shared" si="105"/>
        <v>1</v>
      </c>
      <c r="CQ191" s="89">
        <f t="shared" si="80"/>
      </c>
      <c r="CR191" s="89">
        <f t="shared" si="81"/>
      </c>
      <c r="CS191" s="90">
        <f t="shared" si="82"/>
      </c>
      <c r="CU191" s="59">
        <v>166</v>
      </c>
    </row>
    <row r="192" spans="1:99" ht="16.5" thickBot="1" thickTop="1">
      <c r="A192" s="2"/>
      <c r="B192" s="2"/>
      <c r="C192" s="2"/>
      <c r="D192" s="2"/>
      <c r="E192" s="2"/>
      <c r="F192" s="44">
        <f t="shared" si="83"/>
        <v>2</v>
      </c>
      <c r="G192" s="44">
        <f t="shared" si="84"/>
        <v>2</v>
      </c>
      <c r="H192" s="44">
        <f t="shared" si="85"/>
        <v>1</v>
      </c>
      <c r="I192" s="44">
        <f t="shared" si="106"/>
        <v>3</v>
      </c>
      <c r="J192" s="55"/>
      <c r="K192" s="59">
        <v>167</v>
      </c>
      <c r="L192" s="57">
        <f t="shared" si="86"/>
        <v>218</v>
      </c>
      <c r="M192" s="60">
        <f t="shared" si="87"/>
      </c>
      <c r="N192" s="121"/>
      <c r="O192" s="126">
        <f t="shared" si="88"/>
        <v>39</v>
      </c>
      <c r="P192" s="126">
        <f t="shared" si="89"/>
        <v>54</v>
      </c>
      <c r="Q192" s="126">
        <f t="shared" si="90"/>
        <v>26</v>
      </c>
      <c r="R192" s="126">
        <f t="shared" si="91"/>
        <v>41</v>
      </c>
      <c r="S192" s="58">
        <f t="shared" si="92"/>
      </c>
      <c r="T192" s="58">
        <f t="shared" si="93"/>
      </c>
      <c r="U192" s="58">
        <f t="shared" si="94"/>
      </c>
      <c r="V192" s="58">
        <f t="shared" si="95"/>
      </c>
      <c r="W192" s="58">
        <f t="shared" si="96"/>
      </c>
      <c r="X192" s="58">
        <f t="shared" si="97"/>
      </c>
      <c r="Y192" s="141">
        <f t="shared" si="107"/>
      </c>
      <c r="Z192" s="144">
        <f t="shared" si="98"/>
      </c>
      <c r="AA192" s="14"/>
      <c r="AB192" s="69">
        <f t="shared" si="74"/>
        <v>2</v>
      </c>
      <c r="AC192" s="50"/>
      <c r="AD192" s="50"/>
      <c r="AE192" s="50"/>
      <c r="AF192" s="50"/>
      <c r="AG192" s="14"/>
      <c r="AH192" s="70">
        <f t="shared" si="99"/>
        <v>8</v>
      </c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X192" s="74">
        <f t="shared" si="75"/>
        <v>19</v>
      </c>
      <c r="AY192" s="75">
        <f t="shared" si="76"/>
        <v>21</v>
      </c>
      <c r="AZ192" s="76">
        <f t="shared" si="100"/>
      </c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7"/>
      <c r="CG192" s="86">
        <f t="shared" si="108"/>
      </c>
      <c r="CH192" s="87">
        <f t="shared" si="109"/>
      </c>
      <c r="CI192" s="87">
        <f t="shared" si="77"/>
      </c>
      <c r="CJ192" s="87">
        <f t="shared" si="101"/>
      </c>
      <c r="CK192" s="88">
        <f t="shared" si="102"/>
      </c>
      <c r="CL192" s="88">
        <f t="shared" si="103"/>
      </c>
      <c r="CM192" s="88">
        <f t="shared" si="104"/>
      </c>
      <c r="CN192" s="88">
        <f t="shared" si="78"/>
      </c>
      <c r="CO192" s="88">
        <f t="shared" si="79"/>
      </c>
      <c r="CP192" s="89">
        <f t="shared" si="105"/>
        <v>1</v>
      </c>
      <c r="CQ192" s="89">
        <f t="shared" si="80"/>
      </c>
      <c r="CR192" s="89">
        <f t="shared" si="81"/>
      </c>
      <c r="CS192" s="90">
        <f t="shared" si="82"/>
      </c>
      <c r="CU192" s="59">
        <v>167</v>
      </c>
    </row>
    <row r="193" spans="1:99" ht="16.5" thickBot="1" thickTop="1">
      <c r="A193" s="2"/>
      <c r="B193" s="2"/>
      <c r="C193" s="2"/>
      <c r="D193" s="2"/>
      <c r="E193" s="2"/>
      <c r="F193" s="44">
        <f t="shared" si="83"/>
        <v>2</v>
      </c>
      <c r="G193" s="44">
        <f t="shared" si="84"/>
        <v>2</v>
      </c>
      <c r="H193" s="44">
        <f t="shared" si="85"/>
        <v>2</v>
      </c>
      <c r="I193" s="44">
        <f t="shared" si="106"/>
        <v>0</v>
      </c>
      <c r="J193" s="55"/>
      <c r="K193" s="59">
        <v>168</v>
      </c>
      <c r="L193" s="57">
        <f t="shared" si="86"/>
        <v>42</v>
      </c>
      <c r="M193" s="60">
        <f t="shared" si="87"/>
      </c>
      <c r="N193" s="121"/>
      <c r="O193" s="126">
        <f t="shared" si="88"/>
        <v>40</v>
      </c>
      <c r="P193" s="126">
        <f t="shared" si="89"/>
        <v>10</v>
      </c>
      <c r="Q193" s="126">
        <f t="shared" si="90"/>
        <v>42</v>
      </c>
      <c r="R193" s="126">
        <f t="shared" si="91"/>
        <v>42</v>
      </c>
      <c r="S193" s="58">
        <f t="shared" si="92"/>
      </c>
      <c r="T193" s="58">
        <f t="shared" si="93"/>
      </c>
      <c r="U193" s="58">
        <f t="shared" si="94"/>
      </c>
      <c r="V193" s="58">
        <f t="shared" si="95"/>
      </c>
      <c r="W193" s="58">
        <f t="shared" si="96"/>
      </c>
      <c r="X193" s="58">
        <f t="shared" si="97"/>
        <v>1</v>
      </c>
      <c r="Y193" s="141">
        <f t="shared" si="107"/>
      </c>
      <c r="Z193" s="144">
        <f t="shared" si="98"/>
      </c>
      <c r="AA193" s="14"/>
      <c r="AB193" s="69">
        <f t="shared" si="74"/>
        <v>1</v>
      </c>
      <c r="AC193" s="50"/>
      <c r="AD193" s="50"/>
      <c r="AE193" s="50"/>
      <c r="AF193" s="50"/>
      <c r="AG193" s="14"/>
      <c r="AH193" s="70">
        <f t="shared" si="99"/>
        <v>6</v>
      </c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X193" s="74">
        <f t="shared" si="75"/>
        <v>18</v>
      </c>
      <c r="AY193" s="75">
        <f t="shared" si="76"/>
        <v>12</v>
      </c>
      <c r="AZ193" s="76">
        <f t="shared" si="100"/>
      </c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7"/>
      <c r="CG193" s="86">
        <f t="shared" si="108"/>
      </c>
      <c r="CH193" s="87">
        <f t="shared" si="109"/>
      </c>
      <c r="CI193" s="87">
        <f t="shared" si="77"/>
      </c>
      <c r="CJ193" s="87">
        <f t="shared" si="101"/>
      </c>
      <c r="CK193" s="88">
        <f t="shared" si="102"/>
        <v>1</v>
      </c>
      <c r="CL193" s="88">
        <f t="shared" si="103"/>
        <v>1</v>
      </c>
      <c r="CM193" s="88">
        <f t="shared" si="104"/>
        <v>1</v>
      </c>
      <c r="CN193" s="88">
        <f t="shared" si="78"/>
      </c>
      <c r="CO193" s="88">
        <f t="shared" si="79"/>
      </c>
      <c r="CP193" s="89">
        <f t="shared" si="105"/>
      </c>
      <c r="CQ193" s="89">
        <f t="shared" si="80"/>
      </c>
      <c r="CR193" s="89">
        <f t="shared" si="81"/>
      </c>
      <c r="CS193" s="90">
        <f t="shared" si="82"/>
      </c>
      <c r="CU193" s="59">
        <v>168</v>
      </c>
    </row>
    <row r="194" spans="1:99" ht="16.5" thickBot="1" thickTop="1">
      <c r="A194" s="2"/>
      <c r="B194" s="2"/>
      <c r="C194" s="2"/>
      <c r="D194" s="2"/>
      <c r="E194" s="2"/>
      <c r="F194" s="44">
        <f t="shared" si="83"/>
        <v>2</v>
      </c>
      <c r="G194" s="44">
        <f t="shared" si="84"/>
        <v>2</v>
      </c>
      <c r="H194" s="44">
        <f t="shared" si="85"/>
        <v>2</v>
      </c>
      <c r="I194" s="44">
        <f t="shared" si="106"/>
        <v>1</v>
      </c>
      <c r="J194" s="55"/>
      <c r="K194" s="59">
        <v>169</v>
      </c>
      <c r="L194" s="57">
        <f t="shared" si="86"/>
        <v>106</v>
      </c>
      <c r="M194" s="60">
        <f t="shared" si="87"/>
      </c>
      <c r="N194" s="121"/>
      <c r="O194" s="126">
        <f t="shared" si="88"/>
        <v>41</v>
      </c>
      <c r="P194" s="126">
        <f t="shared" si="89"/>
        <v>26</v>
      </c>
      <c r="Q194" s="126">
        <f t="shared" si="90"/>
        <v>42</v>
      </c>
      <c r="R194" s="126">
        <f t="shared" si="91"/>
        <v>42</v>
      </c>
      <c r="S194" s="58">
        <f t="shared" si="92"/>
      </c>
      <c r="T194" s="58">
        <f t="shared" si="93"/>
      </c>
      <c r="U194" s="58">
        <f t="shared" si="94"/>
      </c>
      <c r="V194" s="58">
        <f t="shared" si="95"/>
      </c>
      <c r="W194" s="58">
        <f t="shared" si="96"/>
      </c>
      <c r="X194" s="58">
        <f t="shared" si="97"/>
        <v>1</v>
      </c>
      <c r="Y194" s="141">
        <f t="shared" si="107"/>
      </c>
      <c r="Z194" s="144">
        <f t="shared" si="98"/>
      </c>
      <c r="AA194" s="14"/>
      <c r="AB194" s="69">
        <f t="shared" si="74"/>
        <v>1</v>
      </c>
      <c r="AC194" s="50"/>
      <c r="AD194" s="50"/>
      <c r="AE194" s="50"/>
      <c r="AF194" s="50"/>
      <c r="AG194" s="14"/>
      <c r="AH194" s="70">
        <f t="shared" si="99"/>
        <v>7</v>
      </c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X194" s="74">
        <f t="shared" si="75"/>
        <v>19</v>
      </c>
      <c r="AY194" s="75">
        <f t="shared" si="76"/>
        <v>16</v>
      </c>
      <c r="AZ194" s="76">
        <f t="shared" si="100"/>
      </c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7"/>
      <c r="CG194" s="86">
        <f t="shared" si="108"/>
      </c>
      <c r="CH194" s="87">
        <f t="shared" si="109"/>
      </c>
      <c r="CI194" s="87">
        <f t="shared" si="77"/>
      </c>
      <c r="CJ194" s="87">
        <f t="shared" si="101"/>
      </c>
      <c r="CK194" s="88">
        <f t="shared" si="102"/>
      </c>
      <c r="CL194" s="88">
        <f t="shared" si="103"/>
      </c>
      <c r="CM194" s="88">
        <f t="shared" si="104"/>
      </c>
      <c r="CN194" s="88">
        <f t="shared" si="78"/>
      </c>
      <c r="CO194" s="88">
        <f t="shared" si="79"/>
      </c>
      <c r="CP194" s="89">
        <f t="shared" si="105"/>
        <v>1</v>
      </c>
      <c r="CQ194" s="89">
        <f t="shared" si="80"/>
      </c>
      <c r="CR194" s="89">
        <f t="shared" si="81"/>
      </c>
      <c r="CS194" s="90">
        <f t="shared" si="82"/>
        <v>1</v>
      </c>
      <c r="CU194" s="59">
        <v>169</v>
      </c>
    </row>
    <row r="195" spans="1:99" ht="16.5" thickBot="1" thickTop="1">
      <c r="A195" s="2"/>
      <c r="B195" s="2"/>
      <c r="C195" s="2"/>
      <c r="D195" s="2"/>
      <c r="E195" s="2"/>
      <c r="F195" s="44">
        <f t="shared" si="83"/>
        <v>2</v>
      </c>
      <c r="G195" s="44">
        <f t="shared" si="84"/>
        <v>2</v>
      </c>
      <c r="H195" s="44">
        <f t="shared" si="85"/>
        <v>2</v>
      </c>
      <c r="I195" s="44">
        <f t="shared" si="106"/>
        <v>2</v>
      </c>
      <c r="J195" s="55"/>
      <c r="K195" s="59">
        <v>170</v>
      </c>
      <c r="L195" s="57">
        <f t="shared" si="86"/>
        <v>170</v>
      </c>
      <c r="M195" s="60">
        <f t="shared" si="87"/>
        <v>1</v>
      </c>
      <c r="N195" s="121"/>
      <c r="O195" s="126">
        <f t="shared" si="88"/>
        <v>42</v>
      </c>
      <c r="P195" s="126">
        <f t="shared" si="89"/>
        <v>42</v>
      </c>
      <c r="Q195" s="126">
        <f t="shared" si="90"/>
        <v>42</v>
      </c>
      <c r="R195" s="126">
        <f t="shared" si="91"/>
        <v>42</v>
      </c>
      <c r="S195" s="58">
        <f t="shared" si="92"/>
        <v>1</v>
      </c>
      <c r="T195" s="58">
        <f t="shared" si="93"/>
        <v>1</v>
      </c>
      <c r="U195" s="58">
        <f t="shared" si="94"/>
        <v>1</v>
      </c>
      <c r="V195" s="58">
        <f t="shared" si="95"/>
        <v>1</v>
      </c>
      <c r="W195" s="58">
        <f t="shared" si="96"/>
        <v>1</v>
      </c>
      <c r="X195" s="58">
        <f t="shared" si="97"/>
        <v>1</v>
      </c>
      <c r="Y195" s="141">
        <f t="shared" si="107"/>
        <v>1</v>
      </c>
      <c r="Z195" s="144">
        <f t="shared" si="98"/>
        <v>1</v>
      </c>
      <c r="AA195" s="14"/>
      <c r="AB195" s="69">
        <f t="shared" si="74"/>
        <v>0</v>
      </c>
      <c r="AC195" s="50"/>
      <c r="AD195" s="50"/>
      <c r="AE195" s="50"/>
      <c r="AF195" s="50"/>
      <c r="AG195" s="14"/>
      <c r="AH195" s="70">
        <f t="shared" si="99"/>
        <v>8</v>
      </c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X195" s="74">
        <f t="shared" si="75"/>
        <v>20</v>
      </c>
      <c r="AY195" s="75">
        <f t="shared" si="76"/>
        <v>20</v>
      </c>
      <c r="AZ195" s="76">
        <f t="shared" si="100"/>
        <v>1</v>
      </c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7"/>
      <c r="CG195" s="86">
        <f t="shared" si="108"/>
      </c>
      <c r="CH195" s="87">
        <f t="shared" si="109"/>
      </c>
      <c r="CI195" s="87">
        <f t="shared" si="77"/>
      </c>
      <c r="CJ195" s="87">
        <f t="shared" si="101"/>
      </c>
      <c r="CK195" s="88">
        <f t="shared" si="102"/>
      </c>
      <c r="CL195" s="88">
        <f t="shared" si="103"/>
      </c>
      <c r="CM195" s="88">
        <f t="shared" si="104"/>
      </c>
      <c r="CN195" s="88">
        <f t="shared" si="78"/>
      </c>
      <c r="CO195" s="88">
        <f t="shared" si="79"/>
      </c>
      <c r="CP195" s="89">
        <f t="shared" si="105"/>
        <v>1</v>
      </c>
      <c r="CQ195" s="89">
        <f t="shared" si="80"/>
        <v>1</v>
      </c>
      <c r="CR195" s="89">
        <f t="shared" si="81"/>
      </c>
      <c r="CS195" s="90">
        <f t="shared" si="82"/>
      </c>
      <c r="CU195" s="59">
        <v>170</v>
      </c>
    </row>
    <row r="196" spans="1:99" ht="16.5" thickBot="1" thickTop="1">
      <c r="A196" s="2"/>
      <c r="B196" s="2"/>
      <c r="C196" s="2"/>
      <c r="D196" s="2"/>
      <c r="E196" s="2"/>
      <c r="F196" s="44">
        <f t="shared" si="83"/>
        <v>2</v>
      </c>
      <c r="G196" s="44">
        <f t="shared" si="84"/>
        <v>2</v>
      </c>
      <c r="H196" s="44">
        <f t="shared" si="85"/>
        <v>2</v>
      </c>
      <c r="I196" s="44">
        <f t="shared" si="106"/>
        <v>3</v>
      </c>
      <c r="J196" s="55"/>
      <c r="K196" s="59">
        <v>171</v>
      </c>
      <c r="L196" s="57">
        <f t="shared" si="86"/>
        <v>234</v>
      </c>
      <c r="M196" s="60">
        <f t="shared" si="87"/>
      </c>
      <c r="N196" s="121"/>
      <c r="O196" s="126">
        <f t="shared" si="88"/>
        <v>43</v>
      </c>
      <c r="P196" s="126">
        <f t="shared" si="89"/>
        <v>58</v>
      </c>
      <c r="Q196" s="126">
        <f t="shared" si="90"/>
        <v>42</v>
      </c>
      <c r="R196" s="126">
        <f t="shared" si="91"/>
        <v>42</v>
      </c>
      <c r="S196" s="58">
        <f t="shared" si="92"/>
      </c>
      <c r="T196" s="58">
        <f t="shared" si="93"/>
      </c>
      <c r="U196" s="58">
        <f t="shared" si="94"/>
      </c>
      <c r="V196" s="58">
        <f t="shared" si="95"/>
      </c>
      <c r="W196" s="58">
        <f t="shared" si="96"/>
      </c>
      <c r="X196" s="58">
        <f t="shared" si="97"/>
        <v>1</v>
      </c>
      <c r="Y196" s="141">
        <f t="shared" si="107"/>
      </c>
      <c r="Z196" s="144">
        <f t="shared" si="98"/>
      </c>
      <c r="AA196" s="14"/>
      <c r="AB196" s="69">
        <f t="shared" si="74"/>
        <v>1</v>
      </c>
      <c r="AC196" s="50"/>
      <c r="AD196" s="50"/>
      <c r="AE196" s="50"/>
      <c r="AF196" s="50"/>
      <c r="AG196" s="14"/>
      <c r="AH196" s="70">
        <f t="shared" si="99"/>
        <v>9</v>
      </c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X196" s="74">
        <f t="shared" si="75"/>
        <v>21</v>
      </c>
      <c r="AY196" s="75">
        <f t="shared" si="76"/>
        <v>24</v>
      </c>
      <c r="AZ196" s="76">
        <f t="shared" si="100"/>
      </c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7"/>
      <c r="CG196" s="86">
        <f t="shared" si="108"/>
      </c>
      <c r="CH196" s="87">
        <f t="shared" si="109"/>
      </c>
      <c r="CI196" s="87">
        <f t="shared" si="77"/>
      </c>
      <c r="CJ196" s="87">
        <f t="shared" si="101"/>
      </c>
      <c r="CK196" s="88">
        <f t="shared" si="102"/>
      </c>
      <c r="CL196" s="88">
        <f t="shared" si="103"/>
      </c>
      <c r="CM196" s="88">
        <f t="shared" si="104"/>
      </c>
      <c r="CN196" s="88">
        <f t="shared" si="78"/>
      </c>
      <c r="CO196" s="88">
        <f t="shared" si="79"/>
      </c>
      <c r="CP196" s="89">
        <f t="shared" si="105"/>
        <v>1</v>
      </c>
      <c r="CQ196" s="89">
        <f t="shared" si="80"/>
      </c>
      <c r="CR196" s="89">
        <f t="shared" si="81"/>
      </c>
      <c r="CS196" s="90">
        <f t="shared" si="82"/>
        <v>1</v>
      </c>
      <c r="CU196" s="59">
        <v>171</v>
      </c>
    </row>
    <row r="197" spans="1:99" ht="16.5" thickBot="1" thickTop="1">
      <c r="A197" s="2"/>
      <c r="B197" s="2"/>
      <c r="C197" s="2"/>
      <c r="D197" s="2"/>
      <c r="E197" s="2"/>
      <c r="F197" s="44">
        <f t="shared" si="83"/>
        <v>2</v>
      </c>
      <c r="G197" s="44">
        <f t="shared" si="84"/>
        <v>2</v>
      </c>
      <c r="H197" s="44">
        <f t="shared" si="85"/>
        <v>3</v>
      </c>
      <c r="I197" s="44">
        <f t="shared" si="106"/>
        <v>0</v>
      </c>
      <c r="J197" s="55"/>
      <c r="K197" s="59">
        <v>172</v>
      </c>
      <c r="L197" s="57">
        <f t="shared" si="86"/>
        <v>58</v>
      </c>
      <c r="M197" s="60">
        <f t="shared" si="87"/>
      </c>
      <c r="N197" s="121"/>
      <c r="O197" s="126">
        <f t="shared" si="88"/>
        <v>44</v>
      </c>
      <c r="P197" s="126">
        <f t="shared" si="89"/>
        <v>14</v>
      </c>
      <c r="Q197" s="126">
        <f t="shared" si="90"/>
        <v>58</v>
      </c>
      <c r="R197" s="126">
        <f t="shared" si="91"/>
        <v>43</v>
      </c>
      <c r="S197" s="58">
        <f t="shared" si="92"/>
      </c>
      <c r="T197" s="58">
        <f t="shared" si="93"/>
      </c>
      <c r="U197" s="58">
        <f t="shared" si="94"/>
      </c>
      <c r="V197" s="58">
        <f t="shared" si="95"/>
      </c>
      <c r="W197" s="58">
        <f t="shared" si="96"/>
      </c>
      <c r="X197" s="58">
        <f t="shared" si="97"/>
      </c>
      <c r="Y197" s="141">
        <f t="shared" si="107"/>
      </c>
      <c r="Z197" s="144">
        <f t="shared" si="98"/>
      </c>
      <c r="AA197" s="14"/>
      <c r="AB197" s="69">
        <f t="shared" si="74"/>
        <v>2</v>
      </c>
      <c r="AC197" s="50"/>
      <c r="AD197" s="50"/>
      <c r="AE197" s="50"/>
      <c r="AF197" s="50"/>
      <c r="AG197" s="14"/>
      <c r="AH197" s="70">
        <f t="shared" si="99"/>
        <v>7</v>
      </c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X197" s="74">
        <f t="shared" si="75"/>
        <v>20</v>
      </c>
      <c r="AY197" s="75">
        <f t="shared" si="76"/>
        <v>15</v>
      </c>
      <c r="AZ197" s="76">
        <f t="shared" si="100"/>
      </c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7"/>
      <c r="CG197" s="86">
        <f t="shared" si="108"/>
      </c>
      <c r="CH197" s="87">
        <f t="shared" si="109"/>
      </c>
      <c r="CI197" s="87">
        <f t="shared" si="77"/>
      </c>
      <c r="CJ197" s="87">
        <f t="shared" si="101"/>
      </c>
      <c r="CK197" s="88">
        <f t="shared" si="102"/>
        <v>1</v>
      </c>
      <c r="CL197" s="88">
        <f t="shared" si="103"/>
        <v>1</v>
      </c>
      <c r="CM197" s="88">
        <f t="shared" si="104"/>
      </c>
      <c r="CN197" s="88">
        <f t="shared" si="78"/>
        <v>1</v>
      </c>
      <c r="CO197" s="88">
        <f t="shared" si="79"/>
      </c>
      <c r="CP197" s="89">
        <f t="shared" si="105"/>
      </c>
      <c r="CQ197" s="89">
        <f t="shared" si="80"/>
      </c>
      <c r="CR197" s="89">
        <f t="shared" si="81"/>
      </c>
      <c r="CS197" s="90">
        <f t="shared" si="82"/>
      </c>
      <c r="CU197" s="59">
        <v>172</v>
      </c>
    </row>
    <row r="198" spans="1:99" ht="16.5" thickBot="1" thickTop="1">
      <c r="A198" s="2"/>
      <c r="B198" s="2"/>
      <c r="C198" s="2"/>
      <c r="D198" s="2"/>
      <c r="E198" s="2"/>
      <c r="F198" s="44">
        <f t="shared" si="83"/>
        <v>2</v>
      </c>
      <c r="G198" s="44">
        <f t="shared" si="84"/>
        <v>2</v>
      </c>
      <c r="H198" s="44">
        <f t="shared" si="85"/>
        <v>3</v>
      </c>
      <c r="I198" s="44">
        <f t="shared" si="106"/>
        <v>1</v>
      </c>
      <c r="J198" s="55"/>
      <c r="K198" s="59">
        <v>173</v>
      </c>
      <c r="L198" s="57">
        <f t="shared" si="86"/>
        <v>122</v>
      </c>
      <c r="M198" s="60">
        <f t="shared" si="87"/>
      </c>
      <c r="N198" s="121"/>
      <c r="O198" s="126">
        <f t="shared" si="88"/>
        <v>45</v>
      </c>
      <c r="P198" s="126">
        <f t="shared" si="89"/>
        <v>30</v>
      </c>
      <c r="Q198" s="126">
        <f t="shared" si="90"/>
        <v>58</v>
      </c>
      <c r="R198" s="126">
        <f t="shared" si="91"/>
        <v>43</v>
      </c>
      <c r="S198" s="58">
        <f t="shared" si="92"/>
      </c>
      <c r="T198" s="58">
        <f t="shared" si="93"/>
      </c>
      <c r="U198" s="58">
        <f t="shared" si="94"/>
      </c>
      <c r="V198" s="58">
        <f t="shared" si="95"/>
      </c>
      <c r="W198" s="58">
        <f t="shared" si="96"/>
      </c>
      <c r="X198" s="58">
        <f t="shared" si="97"/>
      </c>
      <c r="Y198" s="141">
        <f t="shared" si="107"/>
      </c>
      <c r="Z198" s="144">
        <f t="shared" si="98"/>
      </c>
      <c r="AA198" s="14"/>
      <c r="AB198" s="69">
        <f t="shared" si="74"/>
        <v>2</v>
      </c>
      <c r="AC198" s="50"/>
      <c r="AD198" s="50"/>
      <c r="AE198" s="50"/>
      <c r="AF198" s="50"/>
      <c r="AG198" s="14"/>
      <c r="AH198" s="70">
        <f t="shared" si="99"/>
        <v>8</v>
      </c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X198" s="74">
        <f t="shared" si="75"/>
        <v>21</v>
      </c>
      <c r="AY198" s="75">
        <f t="shared" si="76"/>
        <v>19</v>
      </c>
      <c r="AZ198" s="76">
        <f t="shared" si="100"/>
      </c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7"/>
      <c r="CG198" s="86">
        <f t="shared" si="108"/>
      </c>
      <c r="CH198" s="87">
        <f t="shared" si="109"/>
      </c>
      <c r="CI198" s="87">
        <f t="shared" si="77"/>
      </c>
      <c r="CJ198" s="87">
        <f t="shared" si="101"/>
      </c>
      <c r="CK198" s="88">
        <f t="shared" si="102"/>
      </c>
      <c r="CL198" s="88">
        <f t="shared" si="103"/>
      </c>
      <c r="CM198" s="88">
        <f t="shared" si="104"/>
      </c>
      <c r="CN198" s="88">
        <f t="shared" si="78"/>
      </c>
      <c r="CO198" s="88">
        <f t="shared" si="79"/>
      </c>
      <c r="CP198" s="89">
        <f t="shared" si="105"/>
        <v>1</v>
      </c>
      <c r="CQ198" s="89">
        <f t="shared" si="80"/>
      </c>
      <c r="CR198" s="89">
        <f t="shared" si="81"/>
      </c>
      <c r="CS198" s="90">
        <f t="shared" si="82"/>
      </c>
      <c r="CU198" s="59">
        <v>173</v>
      </c>
    </row>
    <row r="199" spans="1:99" ht="16.5" thickBot="1" thickTop="1">
      <c r="A199" s="2"/>
      <c r="B199" s="2"/>
      <c r="C199" s="2"/>
      <c r="D199" s="2"/>
      <c r="E199" s="2"/>
      <c r="F199" s="44">
        <f t="shared" si="83"/>
        <v>2</v>
      </c>
      <c r="G199" s="44">
        <f t="shared" si="84"/>
        <v>2</v>
      </c>
      <c r="H199" s="44">
        <f t="shared" si="85"/>
        <v>3</v>
      </c>
      <c r="I199" s="44">
        <f t="shared" si="106"/>
        <v>2</v>
      </c>
      <c r="J199" s="55"/>
      <c r="K199" s="59">
        <v>174</v>
      </c>
      <c r="L199" s="57">
        <f t="shared" si="86"/>
        <v>186</v>
      </c>
      <c r="M199" s="60">
        <f t="shared" si="87"/>
      </c>
      <c r="N199" s="121"/>
      <c r="O199" s="126">
        <f t="shared" si="88"/>
        <v>46</v>
      </c>
      <c r="P199" s="126">
        <f t="shared" si="89"/>
        <v>46</v>
      </c>
      <c r="Q199" s="126">
        <f t="shared" si="90"/>
        <v>58</v>
      </c>
      <c r="R199" s="126">
        <f t="shared" si="91"/>
        <v>43</v>
      </c>
      <c r="S199" s="58">
        <f t="shared" si="92"/>
        <v>1</v>
      </c>
      <c r="T199" s="58">
        <f t="shared" si="93"/>
      </c>
      <c r="U199" s="58">
        <f t="shared" si="94"/>
      </c>
      <c r="V199" s="58">
        <f t="shared" si="95"/>
      </c>
      <c r="W199" s="58">
        <f t="shared" si="96"/>
      </c>
      <c r="X199" s="58">
        <f t="shared" si="97"/>
      </c>
      <c r="Y199" s="141">
        <f t="shared" si="107"/>
      </c>
      <c r="Z199" s="144">
        <f t="shared" si="98"/>
      </c>
      <c r="AA199" s="14"/>
      <c r="AB199" s="69">
        <f t="shared" si="74"/>
        <v>2</v>
      </c>
      <c r="AC199" s="50"/>
      <c r="AD199" s="50"/>
      <c r="AE199" s="50"/>
      <c r="AF199" s="50"/>
      <c r="AG199" s="14"/>
      <c r="AH199" s="70">
        <f t="shared" si="99"/>
        <v>9</v>
      </c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X199" s="74">
        <f t="shared" si="75"/>
        <v>22</v>
      </c>
      <c r="AY199" s="75">
        <f t="shared" si="76"/>
        <v>23</v>
      </c>
      <c r="AZ199" s="76">
        <f t="shared" si="100"/>
      </c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7"/>
      <c r="CG199" s="86">
        <f t="shared" si="108"/>
      </c>
      <c r="CH199" s="87">
        <f t="shared" si="109"/>
      </c>
      <c r="CI199" s="87">
        <f t="shared" si="77"/>
      </c>
      <c r="CJ199" s="87">
        <f t="shared" si="101"/>
      </c>
      <c r="CK199" s="88">
        <f t="shared" si="102"/>
      </c>
      <c r="CL199" s="88">
        <f t="shared" si="103"/>
      </c>
      <c r="CM199" s="88">
        <f t="shared" si="104"/>
      </c>
      <c r="CN199" s="88">
        <f t="shared" si="78"/>
      </c>
      <c r="CO199" s="88">
        <f t="shared" si="79"/>
      </c>
      <c r="CP199" s="89">
        <f t="shared" si="105"/>
        <v>1</v>
      </c>
      <c r="CQ199" s="89">
        <f t="shared" si="80"/>
      </c>
      <c r="CR199" s="89">
        <f t="shared" si="81"/>
      </c>
      <c r="CS199" s="90">
        <f t="shared" si="82"/>
      </c>
      <c r="CU199" s="59">
        <v>174</v>
      </c>
    </row>
    <row r="200" spans="1:99" ht="16.5" thickBot="1" thickTop="1">
      <c r="A200" s="2"/>
      <c r="B200" s="2"/>
      <c r="C200" s="2"/>
      <c r="D200" s="2"/>
      <c r="E200" s="2"/>
      <c r="F200" s="44">
        <f t="shared" si="83"/>
        <v>2</v>
      </c>
      <c r="G200" s="44">
        <f t="shared" si="84"/>
        <v>2</v>
      </c>
      <c r="H200" s="44">
        <f t="shared" si="85"/>
        <v>3</v>
      </c>
      <c r="I200" s="44">
        <f t="shared" si="106"/>
        <v>3</v>
      </c>
      <c r="J200" s="55"/>
      <c r="K200" s="59">
        <v>175</v>
      </c>
      <c r="L200" s="57">
        <f t="shared" si="86"/>
        <v>250</v>
      </c>
      <c r="M200" s="60">
        <f t="shared" si="87"/>
      </c>
      <c r="N200" s="121"/>
      <c r="O200" s="126">
        <f t="shared" si="88"/>
        <v>47</v>
      </c>
      <c r="P200" s="126">
        <f t="shared" si="89"/>
        <v>62</v>
      </c>
      <c r="Q200" s="126">
        <f t="shared" si="90"/>
        <v>58</v>
      </c>
      <c r="R200" s="126">
        <f t="shared" si="91"/>
        <v>43</v>
      </c>
      <c r="S200" s="58">
        <f t="shared" si="92"/>
      </c>
      <c r="T200" s="58">
        <f t="shared" si="93"/>
      </c>
      <c r="U200" s="58">
        <f t="shared" si="94"/>
      </c>
      <c r="V200" s="58">
        <f t="shared" si="95"/>
      </c>
      <c r="W200" s="58">
        <f t="shared" si="96"/>
      </c>
      <c r="X200" s="58">
        <f t="shared" si="97"/>
      </c>
      <c r="Y200" s="141">
        <f t="shared" si="107"/>
      </c>
      <c r="Z200" s="144">
        <f t="shared" si="98"/>
      </c>
      <c r="AA200" s="14"/>
      <c r="AB200" s="69">
        <f t="shared" si="74"/>
        <v>1</v>
      </c>
      <c r="AC200" s="50"/>
      <c r="AD200" s="50"/>
      <c r="AE200" s="50"/>
      <c r="AF200" s="50"/>
      <c r="AG200" s="14"/>
      <c r="AH200" s="70">
        <f t="shared" si="99"/>
        <v>10</v>
      </c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X200" s="74">
        <f t="shared" si="75"/>
        <v>23</v>
      </c>
      <c r="AY200" s="75">
        <f t="shared" si="76"/>
        <v>27</v>
      </c>
      <c r="AZ200" s="76">
        <f t="shared" si="100"/>
      </c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7"/>
      <c r="CG200" s="86">
        <f t="shared" si="108"/>
      </c>
      <c r="CH200" s="87">
        <f t="shared" si="109"/>
      </c>
      <c r="CI200" s="87">
        <f t="shared" si="77"/>
      </c>
      <c r="CJ200" s="87">
        <f t="shared" si="101"/>
      </c>
      <c r="CK200" s="88">
        <f t="shared" si="102"/>
      </c>
      <c r="CL200" s="88">
        <f t="shared" si="103"/>
      </c>
      <c r="CM200" s="88">
        <f t="shared" si="104"/>
      </c>
      <c r="CN200" s="88">
        <f t="shared" si="78"/>
      </c>
      <c r="CO200" s="88">
        <f t="shared" si="79"/>
      </c>
      <c r="CP200" s="89">
        <f t="shared" si="105"/>
        <v>1</v>
      </c>
      <c r="CQ200" s="89">
        <f t="shared" si="80"/>
      </c>
      <c r="CR200" s="89">
        <f t="shared" si="81"/>
        <v>1</v>
      </c>
      <c r="CS200" s="90">
        <f t="shared" si="82"/>
      </c>
      <c r="CU200" s="59">
        <v>175</v>
      </c>
    </row>
    <row r="201" spans="1:99" ht="16.5" thickBot="1" thickTop="1">
      <c r="A201" s="2"/>
      <c r="B201" s="2"/>
      <c r="C201" s="2"/>
      <c r="D201" s="2"/>
      <c r="E201" s="2"/>
      <c r="F201" s="44">
        <f t="shared" si="83"/>
        <v>2</v>
      </c>
      <c r="G201" s="44">
        <f t="shared" si="84"/>
        <v>3</v>
      </c>
      <c r="H201" s="44">
        <f t="shared" si="85"/>
        <v>0</v>
      </c>
      <c r="I201" s="44">
        <f t="shared" si="106"/>
        <v>0</v>
      </c>
      <c r="J201" s="55"/>
      <c r="K201" s="59">
        <v>176</v>
      </c>
      <c r="L201" s="57">
        <f t="shared" si="86"/>
        <v>14</v>
      </c>
      <c r="M201" s="60">
        <f t="shared" si="87"/>
      </c>
      <c r="N201" s="121"/>
      <c r="O201" s="126">
        <f t="shared" si="88"/>
        <v>48</v>
      </c>
      <c r="P201" s="126">
        <f t="shared" si="89"/>
        <v>3</v>
      </c>
      <c r="Q201" s="126">
        <f t="shared" si="90"/>
        <v>14</v>
      </c>
      <c r="R201" s="126">
        <f t="shared" si="91"/>
        <v>44</v>
      </c>
      <c r="S201" s="58">
        <f t="shared" si="92"/>
      </c>
      <c r="T201" s="58">
        <f t="shared" si="93"/>
      </c>
      <c r="U201" s="58">
        <f t="shared" si="94"/>
      </c>
      <c r="V201" s="58">
        <f t="shared" si="95"/>
      </c>
      <c r="W201" s="58">
        <f t="shared" si="96"/>
      </c>
      <c r="X201" s="58">
        <f t="shared" si="97"/>
      </c>
      <c r="Y201" s="141">
        <f t="shared" si="107"/>
      </c>
      <c r="Z201" s="144">
        <f t="shared" si="98"/>
      </c>
      <c r="AA201" s="14"/>
      <c r="AB201" s="69">
        <f t="shared" si="74"/>
        <v>2</v>
      </c>
      <c r="AC201" s="50"/>
      <c r="AD201" s="50"/>
      <c r="AE201" s="50"/>
      <c r="AF201" s="50"/>
      <c r="AG201" s="14"/>
      <c r="AH201" s="70">
        <f t="shared" si="99"/>
        <v>5</v>
      </c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X201" s="74">
        <f t="shared" si="75"/>
        <v>17</v>
      </c>
      <c r="AY201" s="75">
        <f t="shared" si="76"/>
        <v>8</v>
      </c>
      <c r="AZ201" s="76">
        <f t="shared" si="100"/>
      </c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7"/>
      <c r="CG201" s="86">
        <f t="shared" si="108"/>
      </c>
      <c r="CH201" s="87">
        <f t="shared" si="109"/>
        <v>1</v>
      </c>
      <c r="CI201" s="87">
        <f t="shared" si="77"/>
        <v>1</v>
      </c>
      <c r="CJ201" s="87">
        <f t="shared" si="101"/>
      </c>
      <c r="CK201" s="88">
        <f t="shared" si="102"/>
      </c>
      <c r="CL201" s="88">
        <f t="shared" si="103"/>
      </c>
      <c r="CM201" s="88">
        <f t="shared" si="104"/>
      </c>
      <c r="CN201" s="88">
        <f t="shared" si="78"/>
      </c>
      <c r="CO201" s="88">
        <f t="shared" si="79"/>
      </c>
      <c r="CP201" s="89">
        <f t="shared" si="105"/>
      </c>
      <c r="CQ201" s="89">
        <f t="shared" si="80"/>
      </c>
      <c r="CR201" s="89">
        <f t="shared" si="81"/>
      </c>
      <c r="CS201" s="90">
        <f t="shared" si="82"/>
      </c>
      <c r="CU201" s="59">
        <v>176</v>
      </c>
    </row>
    <row r="202" spans="1:99" ht="16.5" thickBot="1" thickTop="1">
      <c r="A202" s="2"/>
      <c r="B202" s="2"/>
      <c r="C202" s="2"/>
      <c r="D202" s="2"/>
      <c r="E202" s="2"/>
      <c r="F202" s="44">
        <f t="shared" si="83"/>
        <v>2</v>
      </c>
      <c r="G202" s="44">
        <f t="shared" si="84"/>
        <v>3</v>
      </c>
      <c r="H202" s="44">
        <f t="shared" si="85"/>
        <v>0</v>
      </c>
      <c r="I202" s="44">
        <f t="shared" si="106"/>
        <v>1</v>
      </c>
      <c r="J202" s="55"/>
      <c r="K202" s="59">
        <v>177</v>
      </c>
      <c r="L202" s="57">
        <f t="shared" si="86"/>
        <v>78</v>
      </c>
      <c r="M202" s="60">
        <f t="shared" si="87"/>
      </c>
      <c r="N202" s="121"/>
      <c r="O202" s="126">
        <f t="shared" si="88"/>
        <v>49</v>
      </c>
      <c r="P202" s="126">
        <f t="shared" si="89"/>
        <v>19</v>
      </c>
      <c r="Q202" s="126">
        <f t="shared" si="90"/>
        <v>14</v>
      </c>
      <c r="R202" s="126">
        <f t="shared" si="91"/>
        <v>44</v>
      </c>
      <c r="S202" s="58">
        <f t="shared" si="92"/>
      </c>
      <c r="T202" s="58">
        <f t="shared" si="93"/>
      </c>
      <c r="U202" s="58">
        <f t="shared" si="94"/>
      </c>
      <c r="V202" s="58">
        <f t="shared" si="95"/>
      </c>
      <c r="W202" s="58">
        <f t="shared" si="96"/>
      </c>
      <c r="X202" s="58">
        <f t="shared" si="97"/>
      </c>
      <c r="Y202" s="141">
        <f t="shared" si="107"/>
      </c>
      <c r="Z202" s="144">
        <f t="shared" si="98"/>
      </c>
      <c r="AA202" s="14"/>
      <c r="AB202" s="69">
        <f t="shared" si="74"/>
        <v>3</v>
      </c>
      <c r="AC202" s="50"/>
      <c r="AD202" s="50"/>
      <c r="AE202" s="50"/>
      <c r="AF202" s="50"/>
      <c r="AG202" s="14"/>
      <c r="AH202" s="70">
        <f t="shared" si="99"/>
        <v>6</v>
      </c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X202" s="74">
        <f t="shared" si="75"/>
        <v>18</v>
      </c>
      <c r="AY202" s="75">
        <f t="shared" si="76"/>
        <v>12</v>
      </c>
      <c r="AZ202" s="76">
        <f t="shared" si="100"/>
      </c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7"/>
      <c r="CG202" s="86">
        <f t="shared" si="108"/>
      </c>
      <c r="CH202" s="87">
        <f t="shared" si="109"/>
      </c>
      <c r="CI202" s="87">
        <f t="shared" si="77"/>
      </c>
      <c r="CJ202" s="87">
        <f t="shared" si="101"/>
      </c>
      <c r="CK202" s="88">
        <f t="shared" si="102"/>
        <v>1</v>
      </c>
      <c r="CL202" s="88">
        <f t="shared" si="103"/>
      </c>
      <c r="CM202" s="88">
        <f t="shared" si="104"/>
      </c>
      <c r="CN202" s="88">
        <f t="shared" si="78"/>
      </c>
      <c r="CO202" s="88">
        <f t="shared" si="79"/>
      </c>
      <c r="CP202" s="89">
        <f t="shared" si="105"/>
      </c>
      <c r="CQ202" s="89">
        <f t="shared" si="80"/>
      </c>
      <c r="CR202" s="89">
        <f t="shared" si="81"/>
      </c>
      <c r="CS202" s="90">
        <f t="shared" si="82"/>
      </c>
      <c r="CU202" s="59">
        <v>177</v>
      </c>
    </row>
    <row r="203" spans="1:99" ht="16.5" thickBot="1" thickTop="1">
      <c r="A203" s="2"/>
      <c r="B203" s="2"/>
      <c r="C203" s="2"/>
      <c r="D203" s="2"/>
      <c r="E203" s="2"/>
      <c r="F203" s="44">
        <f t="shared" si="83"/>
        <v>2</v>
      </c>
      <c r="G203" s="44">
        <f t="shared" si="84"/>
        <v>3</v>
      </c>
      <c r="H203" s="44">
        <f t="shared" si="85"/>
        <v>0</v>
      </c>
      <c r="I203" s="44">
        <f t="shared" si="106"/>
        <v>2</v>
      </c>
      <c r="J203" s="55"/>
      <c r="K203" s="59">
        <v>178</v>
      </c>
      <c r="L203" s="57">
        <f t="shared" si="86"/>
        <v>142</v>
      </c>
      <c r="M203" s="60">
        <f t="shared" si="87"/>
      </c>
      <c r="N203" s="121"/>
      <c r="O203" s="126">
        <f t="shared" si="88"/>
        <v>50</v>
      </c>
      <c r="P203" s="126">
        <f t="shared" si="89"/>
        <v>35</v>
      </c>
      <c r="Q203" s="126">
        <f t="shared" si="90"/>
        <v>14</v>
      </c>
      <c r="R203" s="126">
        <f t="shared" si="91"/>
        <v>44</v>
      </c>
      <c r="S203" s="58">
        <f t="shared" si="92"/>
      </c>
      <c r="T203" s="58">
        <f t="shared" si="93"/>
      </c>
      <c r="U203" s="58">
        <f t="shared" si="94"/>
      </c>
      <c r="V203" s="58">
        <f t="shared" si="95"/>
      </c>
      <c r="W203" s="58">
        <f t="shared" si="96"/>
      </c>
      <c r="X203" s="58">
        <f t="shared" si="97"/>
      </c>
      <c r="Y203" s="141">
        <f t="shared" si="107"/>
      </c>
      <c r="Z203" s="144">
        <f t="shared" si="98"/>
      </c>
      <c r="AA203" s="14"/>
      <c r="AB203" s="69">
        <f t="shared" si="74"/>
        <v>3</v>
      </c>
      <c r="AC203" s="50"/>
      <c r="AD203" s="50"/>
      <c r="AE203" s="50"/>
      <c r="AF203" s="50"/>
      <c r="AG203" s="14"/>
      <c r="AH203" s="70">
        <f t="shared" si="99"/>
        <v>7</v>
      </c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X203" s="74">
        <f t="shared" si="75"/>
        <v>19</v>
      </c>
      <c r="AY203" s="75">
        <f t="shared" si="76"/>
        <v>16</v>
      </c>
      <c r="AZ203" s="76">
        <f t="shared" si="100"/>
      </c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7"/>
      <c r="CG203" s="86">
        <f t="shared" si="108"/>
      </c>
      <c r="CH203" s="87">
        <f t="shared" si="109"/>
      </c>
      <c r="CI203" s="87">
        <f t="shared" si="77"/>
      </c>
      <c r="CJ203" s="87">
        <f t="shared" si="101"/>
      </c>
      <c r="CK203" s="88">
        <f t="shared" si="102"/>
        <v>1</v>
      </c>
      <c r="CL203" s="88">
        <f t="shared" si="103"/>
      </c>
      <c r="CM203" s="88">
        <f t="shared" si="104"/>
      </c>
      <c r="CN203" s="88">
        <f t="shared" si="78"/>
      </c>
      <c r="CO203" s="88">
        <f t="shared" si="79"/>
      </c>
      <c r="CP203" s="89">
        <f t="shared" si="105"/>
      </c>
      <c r="CQ203" s="89">
        <f t="shared" si="80"/>
      </c>
      <c r="CR203" s="89">
        <f t="shared" si="81"/>
      </c>
      <c r="CS203" s="90">
        <f t="shared" si="82"/>
      </c>
      <c r="CU203" s="59">
        <v>178</v>
      </c>
    </row>
    <row r="204" spans="1:99" ht="16.5" thickBot="1" thickTop="1">
      <c r="A204" s="2"/>
      <c r="B204" s="2"/>
      <c r="C204" s="2"/>
      <c r="D204" s="2"/>
      <c r="E204" s="2"/>
      <c r="F204" s="44">
        <f t="shared" si="83"/>
        <v>2</v>
      </c>
      <c r="G204" s="44">
        <f t="shared" si="84"/>
        <v>3</v>
      </c>
      <c r="H204" s="44">
        <f t="shared" si="85"/>
        <v>0</v>
      </c>
      <c r="I204" s="44">
        <f t="shared" si="106"/>
        <v>3</v>
      </c>
      <c r="J204" s="55"/>
      <c r="K204" s="59">
        <v>179</v>
      </c>
      <c r="L204" s="57">
        <f t="shared" si="86"/>
        <v>206</v>
      </c>
      <c r="M204" s="60">
        <f t="shared" si="87"/>
      </c>
      <c r="N204" s="121"/>
      <c r="O204" s="126">
        <f t="shared" si="88"/>
        <v>51</v>
      </c>
      <c r="P204" s="126">
        <f t="shared" si="89"/>
        <v>51</v>
      </c>
      <c r="Q204" s="126">
        <f t="shared" si="90"/>
        <v>14</v>
      </c>
      <c r="R204" s="126">
        <f t="shared" si="91"/>
        <v>44</v>
      </c>
      <c r="S204" s="58">
        <f t="shared" si="92"/>
        <v>1</v>
      </c>
      <c r="T204" s="58">
        <f t="shared" si="93"/>
      </c>
      <c r="U204" s="58">
        <f t="shared" si="94"/>
      </c>
      <c r="V204" s="58">
        <f t="shared" si="95"/>
      </c>
      <c r="W204" s="58">
        <f t="shared" si="96"/>
      </c>
      <c r="X204" s="58">
        <f t="shared" si="97"/>
      </c>
      <c r="Y204" s="141">
        <f t="shared" si="107"/>
      </c>
      <c r="Z204" s="144">
        <f t="shared" si="98"/>
      </c>
      <c r="AA204" s="14"/>
      <c r="AB204" s="69">
        <f t="shared" si="74"/>
        <v>3</v>
      </c>
      <c r="AC204" s="50"/>
      <c r="AD204" s="50"/>
      <c r="AE204" s="50"/>
      <c r="AF204" s="50"/>
      <c r="AG204" s="14"/>
      <c r="AH204" s="70">
        <f t="shared" si="99"/>
        <v>8</v>
      </c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X204" s="74">
        <f t="shared" si="75"/>
        <v>20</v>
      </c>
      <c r="AY204" s="75">
        <f t="shared" si="76"/>
        <v>20</v>
      </c>
      <c r="AZ204" s="76">
        <f t="shared" si="100"/>
        <v>1</v>
      </c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7"/>
      <c r="CG204" s="86">
        <f t="shared" si="108"/>
      </c>
      <c r="CH204" s="87">
        <f t="shared" si="109"/>
      </c>
      <c r="CI204" s="87">
        <f t="shared" si="77"/>
      </c>
      <c r="CJ204" s="87">
        <f t="shared" si="101"/>
      </c>
      <c r="CK204" s="88">
        <f t="shared" si="102"/>
        <v>1</v>
      </c>
      <c r="CL204" s="88">
        <f t="shared" si="103"/>
      </c>
      <c r="CM204" s="88">
        <f t="shared" si="104"/>
      </c>
      <c r="CN204" s="88">
        <f t="shared" si="78"/>
      </c>
      <c r="CO204" s="88">
        <f t="shared" si="79"/>
      </c>
      <c r="CP204" s="89">
        <f t="shared" si="105"/>
      </c>
      <c r="CQ204" s="89">
        <f t="shared" si="80"/>
      </c>
      <c r="CR204" s="89">
        <f t="shared" si="81"/>
      </c>
      <c r="CS204" s="90">
        <f t="shared" si="82"/>
      </c>
      <c r="CU204" s="59">
        <v>179</v>
      </c>
    </row>
    <row r="205" spans="1:99" ht="16.5" thickBot="1" thickTop="1">
      <c r="A205" s="2"/>
      <c r="B205" s="2"/>
      <c r="C205" s="2"/>
      <c r="D205" s="2"/>
      <c r="E205" s="2"/>
      <c r="F205" s="44">
        <f t="shared" si="83"/>
        <v>2</v>
      </c>
      <c r="G205" s="44">
        <f t="shared" si="84"/>
        <v>3</v>
      </c>
      <c r="H205" s="44">
        <f t="shared" si="85"/>
        <v>1</v>
      </c>
      <c r="I205" s="44">
        <f t="shared" si="106"/>
        <v>0</v>
      </c>
      <c r="J205" s="55"/>
      <c r="K205" s="59">
        <v>180</v>
      </c>
      <c r="L205" s="57">
        <f t="shared" si="86"/>
        <v>30</v>
      </c>
      <c r="M205" s="60">
        <f t="shared" si="87"/>
      </c>
      <c r="N205" s="121"/>
      <c r="O205" s="126">
        <f t="shared" si="88"/>
        <v>52</v>
      </c>
      <c r="P205" s="126">
        <f t="shared" si="89"/>
        <v>7</v>
      </c>
      <c r="Q205" s="126">
        <f t="shared" si="90"/>
        <v>30</v>
      </c>
      <c r="R205" s="126">
        <f t="shared" si="91"/>
        <v>45</v>
      </c>
      <c r="S205" s="58">
        <f t="shared" si="92"/>
      </c>
      <c r="T205" s="58">
        <f t="shared" si="93"/>
      </c>
      <c r="U205" s="58">
        <f t="shared" si="94"/>
      </c>
      <c r="V205" s="58">
        <f t="shared" si="95"/>
      </c>
      <c r="W205" s="58">
        <f t="shared" si="96"/>
      </c>
      <c r="X205" s="58">
        <f t="shared" si="97"/>
      </c>
      <c r="Y205" s="141">
        <f t="shared" si="107"/>
      </c>
      <c r="Z205" s="144">
        <f t="shared" si="98"/>
      </c>
      <c r="AA205" s="14"/>
      <c r="AB205" s="69">
        <f t="shared" si="74"/>
        <v>3</v>
      </c>
      <c r="AC205" s="50"/>
      <c r="AD205" s="50"/>
      <c r="AE205" s="50"/>
      <c r="AF205" s="50"/>
      <c r="AG205" s="14"/>
      <c r="AH205" s="70">
        <f t="shared" si="99"/>
        <v>6</v>
      </c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X205" s="74">
        <f t="shared" si="75"/>
        <v>19</v>
      </c>
      <c r="AY205" s="75">
        <f t="shared" si="76"/>
        <v>11</v>
      </c>
      <c r="AZ205" s="76">
        <f t="shared" si="100"/>
      </c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7"/>
      <c r="CG205" s="86">
        <f t="shared" si="108"/>
      </c>
      <c r="CH205" s="87">
        <f t="shared" si="109"/>
      </c>
      <c r="CI205" s="87">
        <f t="shared" si="77"/>
      </c>
      <c r="CJ205" s="87">
        <f t="shared" si="101"/>
      </c>
      <c r="CK205" s="88">
        <f t="shared" si="102"/>
        <v>1</v>
      </c>
      <c r="CL205" s="88">
        <f t="shared" si="103"/>
        <v>1</v>
      </c>
      <c r="CM205" s="88">
        <f t="shared" si="104"/>
      </c>
      <c r="CN205" s="88">
        <f t="shared" si="78"/>
      </c>
      <c r="CO205" s="88">
        <f t="shared" si="79"/>
        <v>1</v>
      </c>
      <c r="CP205" s="89">
        <f t="shared" si="105"/>
      </c>
      <c r="CQ205" s="89">
        <f t="shared" si="80"/>
      </c>
      <c r="CR205" s="89">
        <f t="shared" si="81"/>
      </c>
      <c r="CS205" s="90">
        <f t="shared" si="82"/>
      </c>
      <c r="CU205" s="59">
        <v>180</v>
      </c>
    </row>
    <row r="206" spans="1:99" ht="16.5" thickBot="1" thickTop="1">
      <c r="A206" s="2"/>
      <c r="B206" s="2"/>
      <c r="C206" s="2"/>
      <c r="D206" s="2"/>
      <c r="E206" s="2"/>
      <c r="F206" s="44">
        <f t="shared" si="83"/>
        <v>2</v>
      </c>
      <c r="G206" s="44">
        <f t="shared" si="84"/>
        <v>3</v>
      </c>
      <c r="H206" s="44">
        <f t="shared" si="85"/>
        <v>1</v>
      </c>
      <c r="I206" s="44">
        <f t="shared" si="106"/>
        <v>1</v>
      </c>
      <c r="J206" s="55"/>
      <c r="K206" s="59">
        <v>181</v>
      </c>
      <c r="L206" s="57">
        <f t="shared" si="86"/>
        <v>94</v>
      </c>
      <c r="M206" s="60">
        <f t="shared" si="87"/>
      </c>
      <c r="N206" s="121"/>
      <c r="O206" s="126">
        <f t="shared" si="88"/>
        <v>53</v>
      </c>
      <c r="P206" s="126">
        <f t="shared" si="89"/>
        <v>23</v>
      </c>
      <c r="Q206" s="126">
        <f t="shared" si="90"/>
        <v>30</v>
      </c>
      <c r="R206" s="126">
        <f t="shared" si="91"/>
        <v>45</v>
      </c>
      <c r="S206" s="58">
        <f t="shared" si="92"/>
      </c>
      <c r="T206" s="58">
        <f t="shared" si="93"/>
      </c>
      <c r="U206" s="58">
        <f t="shared" si="94"/>
      </c>
      <c r="V206" s="58">
        <f t="shared" si="95"/>
      </c>
      <c r="W206" s="58">
        <f t="shared" si="96"/>
      </c>
      <c r="X206" s="58">
        <f t="shared" si="97"/>
      </c>
      <c r="Y206" s="141">
        <f t="shared" si="107"/>
      </c>
      <c r="Z206" s="144">
        <f t="shared" si="98"/>
      </c>
      <c r="AA206" s="14"/>
      <c r="AB206" s="69">
        <f t="shared" si="74"/>
        <v>2</v>
      </c>
      <c r="AC206" s="50"/>
      <c r="AD206" s="50"/>
      <c r="AE206" s="50"/>
      <c r="AF206" s="50"/>
      <c r="AG206" s="14"/>
      <c r="AH206" s="70">
        <f t="shared" si="99"/>
        <v>7</v>
      </c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X206" s="74">
        <f t="shared" si="75"/>
        <v>20</v>
      </c>
      <c r="AY206" s="75">
        <f t="shared" si="76"/>
        <v>15</v>
      </c>
      <c r="AZ206" s="76">
        <f t="shared" si="100"/>
      </c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7"/>
      <c r="CG206" s="86">
        <f t="shared" si="108"/>
      </c>
      <c r="CH206" s="87">
        <f t="shared" si="109"/>
      </c>
      <c r="CI206" s="87">
        <f t="shared" si="77"/>
      </c>
      <c r="CJ206" s="87">
        <f t="shared" si="101"/>
      </c>
      <c r="CK206" s="88">
        <f t="shared" si="102"/>
      </c>
      <c r="CL206" s="88">
        <f t="shared" si="103"/>
      </c>
      <c r="CM206" s="88">
        <f t="shared" si="104"/>
      </c>
      <c r="CN206" s="88">
        <f t="shared" si="78"/>
      </c>
      <c r="CO206" s="88">
        <f t="shared" si="79"/>
      </c>
      <c r="CP206" s="89">
        <f t="shared" si="105"/>
        <v>1</v>
      </c>
      <c r="CQ206" s="89">
        <f t="shared" si="80"/>
      </c>
      <c r="CR206" s="89">
        <f t="shared" si="81"/>
      </c>
      <c r="CS206" s="90">
        <f t="shared" si="82"/>
      </c>
      <c r="CU206" s="59">
        <v>181</v>
      </c>
    </row>
    <row r="207" spans="1:99" ht="16.5" thickBot="1" thickTop="1">
      <c r="A207" s="2"/>
      <c r="B207" s="2"/>
      <c r="C207" s="2"/>
      <c r="D207" s="2"/>
      <c r="E207" s="2"/>
      <c r="F207" s="44">
        <f t="shared" si="83"/>
        <v>2</v>
      </c>
      <c r="G207" s="44">
        <f t="shared" si="84"/>
        <v>3</v>
      </c>
      <c r="H207" s="44">
        <f t="shared" si="85"/>
        <v>1</v>
      </c>
      <c r="I207" s="44">
        <f t="shared" si="106"/>
        <v>2</v>
      </c>
      <c r="J207" s="55"/>
      <c r="K207" s="59">
        <v>182</v>
      </c>
      <c r="L207" s="57">
        <f t="shared" si="86"/>
        <v>158</v>
      </c>
      <c r="M207" s="60">
        <f t="shared" si="87"/>
      </c>
      <c r="N207" s="121"/>
      <c r="O207" s="126">
        <f t="shared" si="88"/>
        <v>54</v>
      </c>
      <c r="P207" s="126">
        <f t="shared" si="89"/>
        <v>39</v>
      </c>
      <c r="Q207" s="126">
        <f t="shared" si="90"/>
        <v>30</v>
      </c>
      <c r="R207" s="126">
        <f t="shared" si="91"/>
        <v>45</v>
      </c>
      <c r="S207" s="58">
        <f t="shared" si="92"/>
      </c>
      <c r="T207" s="58">
        <f t="shared" si="93"/>
      </c>
      <c r="U207" s="58">
        <f t="shared" si="94"/>
      </c>
      <c r="V207" s="58">
        <f t="shared" si="95"/>
      </c>
      <c r="W207" s="58">
        <f t="shared" si="96"/>
      </c>
      <c r="X207" s="58">
        <f t="shared" si="97"/>
      </c>
      <c r="Y207" s="141">
        <f t="shared" si="107"/>
      </c>
      <c r="Z207" s="144">
        <f t="shared" si="98"/>
      </c>
      <c r="AA207" s="14"/>
      <c r="AB207" s="69">
        <f t="shared" si="74"/>
        <v>3</v>
      </c>
      <c r="AC207" s="50"/>
      <c r="AD207" s="50"/>
      <c r="AE207" s="50"/>
      <c r="AF207" s="50"/>
      <c r="AG207" s="14"/>
      <c r="AH207" s="70">
        <f t="shared" si="99"/>
        <v>8</v>
      </c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X207" s="74">
        <f t="shared" si="75"/>
        <v>21</v>
      </c>
      <c r="AY207" s="75">
        <f t="shared" si="76"/>
        <v>19</v>
      </c>
      <c r="AZ207" s="76">
        <f t="shared" si="100"/>
      </c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7"/>
      <c r="CG207" s="86">
        <f t="shared" si="108"/>
      </c>
      <c r="CH207" s="87">
        <f t="shared" si="109"/>
      </c>
      <c r="CI207" s="87">
        <f t="shared" si="77"/>
      </c>
      <c r="CJ207" s="87">
        <f t="shared" si="101"/>
      </c>
      <c r="CK207" s="88">
        <f t="shared" si="102"/>
      </c>
      <c r="CL207" s="88">
        <f t="shared" si="103"/>
      </c>
      <c r="CM207" s="88">
        <f t="shared" si="104"/>
      </c>
      <c r="CN207" s="88">
        <f t="shared" si="78"/>
      </c>
      <c r="CO207" s="88">
        <f t="shared" si="79"/>
      </c>
      <c r="CP207" s="89">
        <f t="shared" si="105"/>
        <v>1</v>
      </c>
      <c r="CQ207" s="89">
        <f t="shared" si="80"/>
      </c>
      <c r="CR207" s="89">
        <f t="shared" si="81"/>
      </c>
      <c r="CS207" s="90">
        <f t="shared" si="82"/>
      </c>
      <c r="CU207" s="59">
        <v>182</v>
      </c>
    </row>
    <row r="208" spans="1:99" ht="16.5" thickBot="1" thickTop="1">
      <c r="A208" s="2"/>
      <c r="B208" s="2"/>
      <c r="C208" s="2"/>
      <c r="D208" s="2"/>
      <c r="E208" s="2"/>
      <c r="F208" s="44">
        <f t="shared" si="83"/>
        <v>2</v>
      </c>
      <c r="G208" s="44">
        <f t="shared" si="84"/>
        <v>3</v>
      </c>
      <c r="H208" s="44">
        <f t="shared" si="85"/>
        <v>1</v>
      </c>
      <c r="I208" s="44">
        <f t="shared" si="106"/>
        <v>3</v>
      </c>
      <c r="J208" s="55"/>
      <c r="K208" s="59">
        <v>183</v>
      </c>
      <c r="L208" s="57">
        <f t="shared" si="86"/>
        <v>222</v>
      </c>
      <c r="M208" s="60">
        <f t="shared" si="87"/>
      </c>
      <c r="N208" s="121"/>
      <c r="O208" s="126">
        <f t="shared" si="88"/>
        <v>55</v>
      </c>
      <c r="P208" s="126">
        <f t="shared" si="89"/>
        <v>55</v>
      </c>
      <c r="Q208" s="126">
        <f t="shared" si="90"/>
        <v>30</v>
      </c>
      <c r="R208" s="126">
        <f t="shared" si="91"/>
        <v>45</v>
      </c>
      <c r="S208" s="58">
        <f t="shared" si="92"/>
        <v>1</v>
      </c>
      <c r="T208" s="58">
        <f t="shared" si="93"/>
      </c>
      <c r="U208" s="58">
        <f t="shared" si="94"/>
      </c>
      <c r="V208" s="58">
        <f t="shared" si="95"/>
      </c>
      <c r="W208" s="58">
        <f t="shared" si="96"/>
      </c>
      <c r="X208" s="58">
        <f t="shared" si="97"/>
      </c>
      <c r="Y208" s="141">
        <f t="shared" si="107"/>
      </c>
      <c r="Z208" s="144">
        <f t="shared" si="98"/>
      </c>
      <c r="AA208" s="14"/>
      <c r="AB208" s="69">
        <f t="shared" si="74"/>
        <v>3</v>
      </c>
      <c r="AC208" s="50"/>
      <c r="AD208" s="50"/>
      <c r="AE208" s="50"/>
      <c r="AF208" s="50"/>
      <c r="AG208" s="14"/>
      <c r="AH208" s="70">
        <f t="shared" si="99"/>
        <v>9</v>
      </c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X208" s="74">
        <f t="shared" si="75"/>
        <v>22</v>
      </c>
      <c r="AY208" s="75">
        <f t="shared" si="76"/>
        <v>23</v>
      </c>
      <c r="AZ208" s="76">
        <f t="shared" si="100"/>
      </c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7"/>
      <c r="CG208" s="86">
        <f t="shared" si="108"/>
      </c>
      <c r="CH208" s="87">
        <f t="shared" si="109"/>
      </c>
      <c r="CI208" s="87">
        <f t="shared" si="77"/>
      </c>
      <c r="CJ208" s="87">
        <f t="shared" si="101"/>
      </c>
      <c r="CK208" s="88">
        <f t="shared" si="102"/>
      </c>
      <c r="CL208" s="88">
        <f t="shared" si="103"/>
      </c>
      <c r="CM208" s="88">
        <f t="shared" si="104"/>
      </c>
      <c r="CN208" s="88">
        <f t="shared" si="78"/>
      </c>
      <c r="CO208" s="88">
        <f t="shared" si="79"/>
      </c>
      <c r="CP208" s="89">
        <f t="shared" si="105"/>
        <v>1</v>
      </c>
      <c r="CQ208" s="89">
        <f t="shared" si="80"/>
      </c>
      <c r="CR208" s="89">
        <f t="shared" si="81"/>
      </c>
      <c r="CS208" s="90">
        <f t="shared" si="82"/>
      </c>
      <c r="CU208" s="59">
        <v>183</v>
      </c>
    </row>
    <row r="209" spans="1:99" ht="16.5" thickBot="1" thickTop="1">
      <c r="A209" s="2"/>
      <c r="B209" s="2"/>
      <c r="C209" s="2"/>
      <c r="D209" s="2"/>
      <c r="E209" s="2"/>
      <c r="F209" s="44">
        <f t="shared" si="83"/>
        <v>2</v>
      </c>
      <c r="G209" s="44">
        <f t="shared" si="84"/>
        <v>3</v>
      </c>
      <c r="H209" s="44">
        <f t="shared" si="85"/>
        <v>2</v>
      </c>
      <c r="I209" s="44">
        <f t="shared" si="106"/>
        <v>0</v>
      </c>
      <c r="J209" s="55"/>
      <c r="K209" s="59">
        <v>184</v>
      </c>
      <c r="L209" s="57">
        <f t="shared" si="86"/>
        <v>46</v>
      </c>
      <c r="M209" s="60">
        <f t="shared" si="87"/>
      </c>
      <c r="N209" s="121"/>
      <c r="O209" s="126">
        <f t="shared" si="88"/>
        <v>56</v>
      </c>
      <c r="P209" s="126">
        <f t="shared" si="89"/>
        <v>11</v>
      </c>
      <c r="Q209" s="126">
        <f t="shared" si="90"/>
        <v>46</v>
      </c>
      <c r="R209" s="126">
        <f t="shared" si="91"/>
        <v>46</v>
      </c>
      <c r="S209" s="58">
        <f t="shared" si="92"/>
      </c>
      <c r="T209" s="58">
        <f t="shared" si="93"/>
      </c>
      <c r="U209" s="58">
        <f t="shared" si="94"/>
      </c>
      <c r="V209" s="58">
        <f t="shared" si="95"/>
      </c>
      <c r="W209" s="58">
        <f t="shared" si="96"/>
      </c>
      <c r="X209" s="58">
        <f t="shared" si="97"/>
        <v>1</v>
      </c>
      <c r="Y209" s="141">
        <f t="shared" si="107"/>
      </c>
      <c r="Z209" s="144">
        <f t="shared" si="98"/>
      </c>
      <c r="AA209" s="14"/>
      <c r="AB209" s="69">
        <f t="shared" si="74"/>
        <v>3</v>
      </c>
      <c r="AC209" s="50"/>
      <c r="AD209" s="50"/>
      <c r="AE209" s="50"/>
      <c r="AF209" s="50"/>
      <c r="AG209" s="14"/>
      <c r="AH209" s="70">
        <f t="shared" si="99"/>
        <v>7</v>
      </c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X209" s="74">
        <f t="shared" si="75"/>
        <v>21</v>
      </c>
      <c r="AY209" s="75">
        <f t="shared" si="76"/>
        <v>14</v>
      </c>
      <c r="AZ209" s="76">
        <f t="shared" si="100"/>
      </c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7"/>
      <c r="CG209" s="86">
        <f t="shared" si="108"/>
      </c>
      <c r="CH209" s="87">
        <f t="shared" si="109"/>
      </c>
      <c r="CI209" s="87">
        <f t="shared" si="77"/>
      </c>
      <c r="CJ209" s="87">
        <f t="shared" si="101"/>
      </c>
      <c r="CK209" s="88">
        <f t="shared" si="102"/>
        <v>1</v>
      </c>
      <c r="CL209" s="88">
        <f t="shared" si="103"/>
        <v>1</v>
      </c>
      <c r="CM209" s="88">
        <f t="shared" si="104"/>
      </c>
      <c r="CN209" s="88">
        <f t="shared" si="78"/>
        <v>1</v>
      </c>
      <c r="CO209" s="88">
        <f t="shared" si="79"/>
      </c>
      <c r="CP209" s="89">
        <f t="shared" si="105"/>
      </c>
      <c r="CQ209" s="89">
        <f t="shared" si="80"/>
      </c>
      <c r="CR209" s="89">
        <f t="shared" si="81"/>
      </c>
      <c r="CS209" s="90">
        <f t="shared" si="82"/>
      </c>
      <c r="CU209" s="59">
        <v>184</v>
      </c>
    </row>
    <row r="210" spans="1:99" ht="16.5" thickBot="1" thickTop="1">
      <c r="A210" s="2"/>
      <c r="B210" s="2"/>
      <c r="C210" s="2"/>
      <c r="D210" s="2"/>
      <c r="E210" s="2"/>
      <c r="F210" s="44">
        <f t="shared" si="83"/>
        <v>2</v>
      </c>
      <c r="G210" s="44">
        <f t="shared" si="84"/>
        <v>3</v>
      </c>
      <c r="H210" s="44">
        <f t="shared" si="85"/>
        <v>2</v>
      </c>
      <c r="I210" s="44">
        <f t="shared" si="106"/>
        <v>1</v>
      </c>
      <c r="J210" s="55"/>
      <c r="K210" s="59">
        <v>185</v>
      </c>
      <c r="L210" s="57">
        <f t="shared" si="86"/>
        <v>110</v>
      </c>
      <c r="M210" s="60">
        <f t="shared" si="87"/>
      </c>
      <c r="N210" s="121"/>
      <c r="O210" s="126">
        <f t="shared" si="88"/>
        <v>57</v>
      </c>
      <c r="P210" s="126">
        <f t="shared" si="89"/>
        <v>27</v>
      </c>
      <c r="Q210" s="126">
        <f t="shared" si="90"/>
        <v>46</v>
      </c>
      <c r="R210" s="126">
        <f t="shared" si="91"/>
        <v>46</v>
      </c>
      <c r="S210" s="58">
        <f t="shared" si="92"/>
      </c>
      <c r="T210" s="58">
        <f t="shared" si="93"/>
      </c>
      <c r="U210" s="58">
        <f t="shared" si="94"/>
      </c>
      <c r="V210" s="58">
        <f t="shared" si="95"/>
      </c>
      <c r="W210" s="58">
        <f t="shared" si="96"/>
      </c>
      <c r="X210" s="58">
        <f t="shared" si="97"/>
        <v>1</v>
      </c>
      <c r="Y210" s="141">
        <f t="shared" si="107"/>
      </c>
      <c r="Z210" s="144">
        <f t="shared" si="98"/>
      </c>
      <c r="AA210" s="14"/>
      <c r="AB210" s="69">
        <f t="shared" si="74"/>
        <v>3</v>
      </c>
      <c r="AC210" s="50"/>
      <c r="AD210" s="50"/>
      <c r="AE210" s="50"/>
      <c r="AF210" s="50"/>
      <c r="AG210" s="14"/>
      <c r="AH210" s="70">
        <f t="shared" si="99"/>
        <v>8</v>
      </c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X210" s="74">
        <f t="shared" si="75"/>
        <v>22</v>
      </c>
      <c r="AY210" s="75">
        <f t="shared" si="76"/>
        <v>18</v>
      </c>
      <c r="AZ210" s="76">
        <f t="shared" si="100"/>
      </c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7"/>
      <c r="CG210" s="86">
        <f t="shared" si="108"/>
      </c>
      <c r="CH210" s="87">
        <f t="shared" si="109"/>
      </c>
      <c r="CI210" s="87">
        <f t="shared" si="77"/>
      </c>
      <c r="CJ210" s="87">
        <f t="shared" si="101"/>
      </c>
      <c r="CK210" s="88">
        <f t="shared" si="102"/>
      </c>
      <c r="CL210" s="88">
        <f t="shared" si="103"/>
      </c>
      <c r="CM210" s="88">
        <f t="shared" si="104"/>
      </c>
      <c r="CN210" s="88">
        <f t="shared" si="78"/>
      </c>
      <c r="CO210" s="88">
        <f t="shared" si="79"/>
      </c>
      <c r="CP210" s="89">
        <f t="shared" si="105"/>
        <v>1</v>
      </c>
      <c r="CQ210" s="89">
        <f t="shared" si="80"/>
      </c>
      <c r="CR210" s="89">
        <f t="shared" si="81"/>
      </c>
      <c r="CS210" s="90">
        <f t="shared" si="82"/>
      </c>
      <c r="CU210" s="59">
        <v>185</v>
      </c>
    </row>
    <row r="211" spans="1:99" ht="16.5" thickBot="1" thickTop="1">
      <c r="A211" s="2"/>
      <c r="B211" s="2"/>
      <c r="C211" s="2"/>
      <c r="D211" s="2"/>
      <c r="E211" s="2"/>
      <c r="F211" s="44">
        <f t="shared" si="83"/>
        <v>2</v>
      </c>
      <c r="G211" s="44">
        <f t="shared" si="84"/>
        <v>3</v>
      </c>
      <c r="H211" s="44">
        <f t="shared" si="85"/>
        <v>2</v>
      </c>
      <c r="I211" s="44">
        <f t="shared" si="106"/>
        <v>2</v>
      </c>
      <c r="J211" s="55"/>
      <c r="K211" s="59">
        <v>186</v>
      </c>
      <c r="L211" s="57">
        <f t="shared" si="86"/>
        <v>174</v>
      </c>
      <c r="M211" s="60">
        <f t="shared" si="87"/>
      </c>
      <c r="N211" s="121"/>
      <c r="O211" s="126">
        <f t="shared" si="88"/>
        <v>58</v>
      </c>
      <c r="P211" s="126">
        <f t="shared" si="89"/>
        <v>43</v>
      </c>
      <c r="Q211" s="126">
        <f t="shared" si="90"/>
        <v>46</v>
      </c>
      <c r="R211" s="126">
        <f t="shared" si="91"/>
        <v>46</v>
      </c>
      <c r="S211" s="58">
        <f t="shared" si="92"/>
      </c>
      <c r="T211" s="58">
        <f t="shared" si="93"/>
      </c>
      <c r="U211" s="58">
        <f t="shared" si="94"/>
      </c>
      <c r="V211" s="58">
        <f t="shared" si="95"/>
      </c>
      <c r="W211" s="58">
        <f t="shared" si="96"/>
      </c>
      <c r="X211" s="58">
        <f t="shared" si="97"/>
        <v>1</v>
      </c>
      <c r="Y211" s="141">
        <f t="shared" si="107"/>
      </c>
      <c r="Z211" s="144">
        <f t="shared" si="98"/>
      </c>
      <c r="AA211" s="14"/>
      <c r="AB211" s="69">
        <f t="shared" si="74"/>
        <v>2</v>
      </c>
      <c r="AC211" s="50"/>
      <c r="AD211" s="50"/>
      <c r="AE211" s="50"/>
      <c r="AF211" s="50"/>
      <c r="AG211" s="14"/>
      <c r="AH211" s="70">
        <f t="shared" si="99"/>
        <v>9</v>
      </c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X211" s="74">
        <f t="shared" si="75"/>
        <v>23</v>
      </c>
      <c r="AY211" s="75">
        <f t="shared" si="76"/>
        <v>22</v>
      </c>
      <c r="AZ211" s="76">
        <f t="shared" si="100"/>
      </c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7"/>
      <c r="CG211" s="86">
        <f t="shared" si="108"/>
      </c>
      <c r="CH211" s="87">
        <f t="shared" si="109"/>
      </c>
      <c r="CI211" s="87">
        <f t="shared" si="77"/>
      </c>
      <c r="CJ211" s="87">
        <f t="shared" si="101"/>
      </c>
      <c r="CK211" s="88">
        <f t="shared" si="102"/>
      </c>
      <c r="CL211" s="88">
        <f t="shared" si="103"/>
      </c>
      <c r="CM211" s="88">
        <f t="shared" si="104"/>
      </c>
      <c r="CN211" s="88">
        <f t="shared" si="78"/>
      </c>
      <c r="CO211" s="88">
        <f t="shared" si="79"/>
      </c>
      <c r="CP211" s="89">
        <f t="shared" si="105"/>
        <v>1</v>
      </c>
      <c r="CQ211" s="89">
        <f t="shared" si="80"/>
      </c>
      <c r="CR211" s="89">
        <f t="shared" si="81"/>
      </c>
      <c r="CS211" s="90">
        <f t="shared" si="82"/>
      </c>
      <c r="CU211" s="59">
        <v>186</v>
      </c>
    </row>
    <row r="212" spans="1:99" ht="16.5" thickBot="1" thickTop="1">
      <c r="A212" s="2"/>
      <c r="B212" s="2"/>
      <c r="C212" s="2"/>
      <c r="D212" s="2"/>
      <c r="E212" s="2"/>
      <c r="F212" s="44">
        <f t="shared" si="83"/>
        <v>2</v>
      </c>
      <c r="G212" s="44">
        <f t="shared" si="84"/>
        <v>3</v>
      </c>
      <c r="H212" s="44">
        <f t="shared" si="85"/>
        <v>2</v>
      </c>
      <c r="I212" s="44">
        <f t="shared" si="106"/>
        <v>3</v>
      </c>
      <c r="J212" s="55"/>
      <c r="K212" s="59">
        <v>187</v>
      </c>
      <c r="L212" s="57">
        <f t="shared" si="86"/>
        <v>238</v>
      </c>
      <c r="M212" s="60">
        <f t="shared" si="87"/>
      </c>
      <c r="N212" s="121"/>
      <c r="O212" s="126">
        <f t="shared" si="88"/>
        <v>59</v>
      </c>
      <c r="P212" s="126">
        <f t="shared" si="89"/>
        <v>59</v>
      </c>
      <c r="Q212" s="126">
        <f t="shared" si="90"/>
        <v>46</v>
      </c>
      <c r="R212" s="126">
        <f t="shared" si="91"/>
        <v>46</v>
      </c>
      <c r="S212" s="58">
        <f t="shared" si="92"/>
        <v>1</v>
      </c>
      <c r="T212" s="58">
        <f t="shared" si="93"/>
      </c>
      <c r="U212" s="58">
        <f t="shared" si="94"/>
      </c>
      <c r="V212" s="58">
        <f t="shared" si="95"/>
      </c>
      <c r="W212" s="58">
        <f t="shared" si="96"/>
      </c>
      <c r="X212" s="58">
        <f t="shared" si="97"/>
        <v>1</v>
      </c>
      <c r="Y212" s="141">
        <f t="shared" si="107"/>
      </c>
      <c r="Z212" s="144">
        <f t="shared" si="98"/>
      </c>
      <c r="AA212" s="14"/>
      <c r="AB212" s="69">
        <f t="shared" si="74"/>
        <v>3</v>
      </c>
      <c r="AC212" s="50"/>
      <c r="AD212" s="50"/>
      <c r="AE212" s="50"/>
      <c r="AF212" s="50"/>
      <c r="AG212" s="14"/>
      <c r="AH212" s="70">
        <f t="shared" si="99"/>
        <v>10</v>
      </c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X212" s="74">
        <f t="shared" si="75"/>
        <v>24</v>
      </c>
      <c r="AY212" s="75">
        <f t="shared" si="76"/>
        <v>26</v>
      </c>
      <c r="AZ212" s="76">
        <f t="shared" si="100"/>
      </c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7"/>
      <c r="CG212" s="86">
        <f t="shared" si="108"/>
      </c>
      <c r="CH212" s="87">
        <f t="shared" si="109"/>
      </c>
      <c r="CI212" s="87">
        <f t="shared" si="77"/>
      </c>
      <c r="CJ212" s="87">
        <f t="shared" si="101"/>
      </c>
      <c r="CK212" s="88">
        <f t="shared" si="102"/>
      </c>
      <c r="CL212" s="88">
        <f t="shared" si="103"/>
      </c>
      <c r="CM212" s="88">
        <f t="shared" si="104"/>
      </c>
      <c r="CN212" s="88">
        <f t="shared" si="78"/>
      </c>
      <c r="CO212" s="88">
        <f t="shared" si="79"/>
      </c>
      <c r="CP212" s="89">
        <f t="shared" si="105"/>
        <v>1</v>
      </c>
      <c r="CQ212" s="89">
        <f t="shared" si="80"/>
      </c>
      <c r="CR212" s="89">
        <f t="shared" si="81"/>
      </c>
      <c r="CS212" s="90">
        <f t="shared" si="82"/>
      </c>
      <c r="CU212" s="59">
        <v>187</v>
      </c>
    </row>
    <row r="213" spans="1:99" ht="16.5" thickBot="1" thickTop="1">
      <c r="A213" s="2"/>
      <c r="B213" s="2"/>
      <c r="C213" s="2"/>
      <c r="D213" s="2"/>
      <c r="E213" s="2"/>
      <c r="F213" s="44">
        <f t="shared" si="83"/>
        <v>2</v>
      </c>
      <c r="G213" s="44">
        <f t="shared" si="84"/>
        <v>3</v>
      </c>
      <c r="H213" s="44">
        <f t="shared" si="85"/>
        <v>3</v>
      </c>
      <c r="I213" s="44">
        <f t="shared" si="106"/>
        <v>0</v>
      </c>
      <c r="J213" s="55"/>
      <c r="K213" s="59">
        <v>188</v>
      </c>
      <c r="L213" s="57">
        <f t="shared" si="86"/>
        <v>62</v>
      </c>
      <c r="M213" s="60">
        <f t="shared" si="87"/>
      </c>
      <c r="N213" s="121"/>
      <c r="O213" s="126">
        <f t="shared" si="88"/>
        <v>60</v>
      </c>
      <c r="P213" s="126">
        <f t="shared" si="89"/>
        <v>15</v>
      </c>
      <c r="Q213" s="126">
        <f t="shared" si="90"/>
        <v>62</v>
      </c>
      <c r="R213" s="126">
        <f t="shared" si="91"/>
        <v>47</v>
      </c>
      <c r="S213" s="58">
        <f t="shared" si="92"/>
      </c>
      <c r="T213" s="58">
        <f t="shared" si="93"/>
      </c>
      <c r="U213" s="58">
        <f t="shared" si="94"/>
      </c>
      <c r="V213" s="58">
        <f t="shared" si="95"/>
      </c>
      <c r="W213" s="58">
        <f t="shared" si="96"/>
      </c>
      <c r="X213" s="58">
        <f t="shared" si="97"/>
      </c>
      <c r="Y213" s="141">
        <f t="shared" si="107"/>
      </c>
      <c r="Z213" s="144">
        <f t="shared" si="98"/>
      </c>
      <c r="AA213" s="14"/>
      <c r="AB213" s="69">
        <f t="shared" si="74"/>
        <v>2</v>
      </c>
      <c r="AC213" s="50"/>
      <c r="AD213" s="50"/>
      <c r="AE213" s="50"/>
      <c r="AF213" s="50"/>
      <c r="AG213" s="14"/>
      <c r="AH213" s="70">
        <f t="shared" si="99"/>
        <v>8</v>
      </c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X213" s="74">
        <f t="shared" si="75"/>
        <v>23</v>
      </c>
      <c r="AY213" s="75">
        <f t="shared" si="76"/>
        <v>17</v>
      </c>
      <c r="AZ213" s="76">
        <f t="shared" si="100"/>
      </c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7"/>
      <c r="CG213" s="86">
        <f t="shared" si="108"/>
      </c>
      <c r="CH213" s="87">
        <f t="shared" si="109"/>
      </c>
      <c r="CI213" s="87">
        <f t="shared" si="77"/>
      </c>
      <c r="CJ213" s="87">
        <f t="shared" si="101"/>
      </c>
      <c r="CK213" s="88">
        <f t="shared" si="102"/>
        <v>1</v>
      </c>
      <c r="CL213" s="88">
        <f t="shared" si="103"/>
        <v>1</v>
      </c>
      <c r="CM213" s="88">
        <f t="shared" si="104"/>
      </c>
      <c r="CN213" s="88">
        <f t="shared" si="78"/>
        <v>1</v>
      </c>
      <c r="CO213" s="88">
        <f t="shared" si="79"/>
      </c>
      <c r="CP213" s="89">
        <f t="shared" si="105"/>
      </c>
      <c r="CQ213" s="89">
        <f t="shared" si="80"/>
      </c>
      <c r="CR213" s="89">
        <f t="shared" si="81"/>
      </c>
      <c r="CS213" s="90">
        <f t="shared" si="82"/>
      </c>
      <c r="CU213" s="59">
        <v>188</v>
      </c>
    </row>
    <row r="214" spans="1:99" ht="16.5" thickBot="1" thickTop="1">
      <c r="A214" s="2"/>
      <c r="B214" s="2"/>
      <c r="C214" s="2"/>
      <c r="D214" s="2"/>
      <c r="E214" s="2"/>
      <c r="F214" s="44">
        <f t="shared" si="83"/>
        <v>2</v>
      </c>
      <c r="G214" s="44">
        <f t="shared" si="84"/>
        <v>3</v>
      </c>
      <c r="H214" s="44">
        <f t="shared" si="85"/>
        <v>3</v>
      </c>
      <c r="I214" s="44">
        <f t="shared" si="106"/>
        <v>1</v>
      </c>
      <c r="J214" s="55"/>
      <c r="K214" s="59">
        <v>189</v>
      </c>
      <c r="L214" s="57">
        <f t="shared" si="86"/>
        <v>126</v>
      </c>
      <c r="M214" s="60">
        <f t="shared" si="87"/>
      </c>
      <c r="N214" s="121"/>
      <c r="O214" s="126">
        <f t="shared" si="88"/>
        <v>61</v>
      </c>
      <c r="P214" s="126">
        <f t="shared" si="89"/>
        <v>31</v>
      </c>
      <c r="Q214" s="126">
        <f t="shared" si="90"/>
        <v>62</v>
      </c>
      <c r="R214" s="126">
        <f t="shared" si="91"/>
        <v>47</v>
      </c>
      <c r="S214" s="58">
        <f t="shared" si="92"/>
      </c>
      <c r="T214" s="58">
        <f t="shared" si="93"/>
      </c>
      <c r="U214" s="58">
        <f t="shared" si="94"/>
      </c>
      <c r="V214" s="58">
        <f t="shared" si="95"/>
      </c>
      <c r="W214" s="58">
        <f t="shared" si="96"/>
      </c>
      <c r="X214" s="58">
        <f t="shared" si="97"/>
      </c>
      <c r="Y214" s="141">
        <f t="shared" si="107"/>
      </c>
      <c r="Z214" s="144">
        <f t="shared" si="98"/>
      </c>
      <c r="AA214" s="14"/>
      <c r="AB214" s="69">
        <f t="shared" si="74"/>
        <v>2</v>
      </c>
      <c r="AC214" s="50"/>
      <c r="AD214" s="50"/>
      <c r="AE214" s="50"/>
      <c r="AF214" s="50"/>
      <c r="AG214" s="14"/>
      <c r="AH214" s="70">
        <f t="shared" si="99"/>
        <v>9</v>
      </c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X214" s="74">
        <f t="shared" si="75"/>
        <v>24</v>
      </c>
      <c r="AY214" s="75">
        <f t="shared" si="76"/>
        <v>21</v>
      </c>
      <c r="AZ214" s="76">
        <f t="shared" si="100"/>
      </c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7"/>
      <c r="CG214" s="86">
        <f t="shared" si="108"/>
      </c>
      <c r="CH214" s="87">
        <f t="shared" si="109"/>
      </c>
      <c r="CI214" s="87">
        <f t="shared" si="77"/>
      </c>
      <c r="CJ214" s="87">
        <f t="shared" si="101"/>
      </c>
      <c r="CK214" s="88">
        <f t="shared" si="102"/>
      </c>
      <c r="CL214" s="88">
        <f t="shared" si="103"/>
      </c>
      <c r="CM214" s="88">
        <f t="shared" si="104"/>
      </c>
      <c r="CN214" s="88">
        <f t="shared" si="78"/>
      </c>
      <c r="CO214" s="88">
        <f t="shared" si="79"/>
      </c>
      <c r="CP214" s="89">
        <f t="shared" si="105"/>
        <v>1</v>
      </c>
      <c r="CQ214" s="89">
        <f t="shared" si="80"/>
      </c>
      <c r="CR214" s="89">
        <f t="shared" si="81"/>
      </c>
      <c r="CS214" s="90">
        <f t="shared" si="82"/>
      </c>
      <c r="CU214" s="59">
        <v>189</v>
      </c>
    </row>
    <row r="215" spans="1:99" ht="16.5" thickBot="1" thickTop="1">
      <c r="A215" s="2"/>
      <c r="B215" s="2"/>
      <c r="C215" s="2"/>
      <c r="D215" s="2"/>
      <c r="E215" s="2"/>
      <c r="F215" s="44">
        <f t="shared" si="83"/>
        <v>2</v>
      </c>
      <c r="G215" s="44">
        <f t="shared" si="84"/>
        <v>3</v>
      </c>
      <c r="H215" s="44">
        <f t="shared" si="85"/>
        <v>3</v>
      </c>
      <c r="I215" s="44">
        <f t="shared" si="106"/>
        <v>2</v>
      </c>
      <c r="J215" s="55"/>
      <c r="K215" s="59">
        <v>190</v>
      </c>
      <c r="L215" s="57">
        <f t="shared" si="86"/>
        <v>190</v>
      </c>
      <c r="M215" s="60">
        <f t="shared" si="87"/>
        <v>1</v>
      </c>
      <c r="N215" s="121"/>
      <c r="O215" s="126">
        <f t="shared" si="88"/>
        <v>62</v>
      </c>
      <c r="P215" s="126">
        <f t="shared" si="89"/>
        <v>47</v>
      </c>
      <c r="Q215" s="126">
        <f t="shared" si="90"/>
        <v>62</v>
      </c>
      <c r="R215" s="126">
        <f t="shared" si="91"/>
        <v>47</v>
      </c>
      <c r="S215" s="58">
        <f t="shared" si="92"/>
      </c>
      <c r="T215" s="58">
        <f t="shared" si="93"/>
        <v>1</v>
      </c>
      <c r="U215" s="58">
        <f t="shared" si="94"/>
      </c>
      <c r="V215" s="58">
        <f t="shared" si="95"/>
      </c>
      <c r="W215" s="58">
        <f t="shared" si="96"/>
        <v>1</v>
      </c>
      <c r="X215" s="58">
        <f t="shared" si="97"/>
      </c>
      <c r="Y215" s="141">
        <f t="shared" si="107"/>
      </c>
      <c r="Z215" s="144">
        <f t="shared" si="98"/>
      </c>
      <c r="AA215" s="14"/>
      <c r="AB215" s="69">
        <f t="shared" si="74"/>
        <v>2</v>
      </c>
      <c r="AC215" s="50"/>
      <c r="AD215" s="50"/>
      <c r="AE215" s="50"/>
      <c r="AF215" s="50"/>
      <c r="AG215" s="14"/>
      <c r="AH215" s="70">
        <f t="shared" si="99"/>
        <v>10</v>
      </c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X215" s="74">
        <f t="shared" si="75"/>
        <v>25</v>
      </c>
      <c r="AY215" s="75">
        <f t="shared" si="76"/>
        <v>25</v>
      </c>
      <c r="AZ215" s="76">
        <f t="shared" si="100"/>
        <v>1</v>
      </c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7"/>
      <c r="CG215" s="86">
        <f t="shared" si="108"/>
      </c>
      <c r="CH215" s="87">
        <f t="shared" si="109"/>
      </c>
      <c r="CI215" s="87">
        <f t="shared" si="77"/>
      </c>
      <c r="CJ215" s="87">
        <f t="shared" si="101"/>
      </c>
      <c r="CK215" s="88">
        <f t="shared" si="102"/>
      </c>
      <c r="CL215" s="88">
        <f t="shared" si="103"/>
      </c>
      <c r="CM215" s="88">
        <f t="shared" si="104"/>
      </c>
      <c r="CN215" s="88">
        <f t="shared" si="78"/>
      </c>
      <c r="CO215" s="88">
        <f t="shared" si="79"/>
      </c>
      <c r="CP215" s="89">
        <f t="shared" si="105"/>
        <v>1</v>
      </c>
      <c r="CQ215" s="89">
        <f t="shared" si="80"/>
      </c>
      <c r="CR215" s="89">
        <f t="shared" si="81"/>
      </c>
      <c r="CS215" s="90">
        <f t="shared" si="82"/>
      </c>
      <c r="CU215" s="59">
        <v>190</v>
      </c>
    </row>
    <row r="216" spans="1:99" ht="16.5" thickBot="1" thickTop="1">
      <c r="A216" s="2"/>
      <c r="B216" s="2"/>
      <c r="C216" s="2"/>
      <c r="D216" s="2"/>
      <c r="E216" s="2"/>
      <c r="F216" s="44">
        <f t="shared" si="83"/>
        <v>2</v>
      </c>
      <c r="G216" s="44">
        <f t="shared" si="84"/>
        <v>3</v>
      </c>
      <c r="H216" s="44">
        <f t="shared" si="85"/>
        <v>3</v>
      </c>
      <c r="I216" s="44">
        <f t="shared" si="106"/>
        <v>3</v>
      </c>
      <c r="J216" s="55"/>
      <c r="K216" s="59">
        <v>191</v>
      </c>
      <c r="L216" s="57">
        <f t="shared" si="86"/>
        <v>254</v>
      </c>
      <c r="M216" s="60">
        <f t="shared" si="87"/>
      </c>
      <c r="N216" s="121"/>
      <c r="O216" s="126">
        <f t="shared" si="88"/>
        <v>63</v>
      </c>
      <c r="P216" s="126">
        <f t="shared" si="89"/>
        <v>63</v>
      </c>
      <c r="Q216" s="126">
        <f t="shared" si="90"/>
        <v>62</v>
      </c>
      <c r="R216" s="126">
        <f t="shared" si="91"/>
        <v>47</v>
      </c>
      <c r="S216" s="58">
        <f t="shared" si="92"/>
        <v>1</v>
      </c>
      <c r="T216" s="58">
        <f t="shared" si="93"/>
      </c>
      <c r="U216" s="58">
        <f t="shared" si="94"/>
      </c>
      <c r="V216" s="58">
        <f t="shared" si="95"/>
      </c>
      <c r="W216" s="58">
        <f t="shared" si="96"/>
      </c>
      <c r="X216" s="58">
        <f t="shared" si="97"/>
      </c>
      <c r="Y216" s="141">
        <f t="shared" si="107"/>
      </c>
      <c r="Z216" s="144">
        <f t="shared" si="98"/>
      </c>
      <c r="AA216" s="14"/>
      <c r="AB216" s="69">
        <f t="shared" si="74"/>
        <v>1</v>
      </c>
      <c r="AC216" s="50"/>
      <c r="AD216" s="50"/>
      <c r="AE216" s="50"/>
      <c r="AF216" s="50"/>
      <c r="AG216" s="14"/>
      <c r="AH216" s="70">
        <f t="shared" si="99"/>
        <v>11</v>
      </c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X216" s="74">
        <f t="shared" si="75"/>
        <v>26</v>
      </c>
      <c r="AY216" s="75">
        <f t="shared" si="76"/>
        <v>29</v>
      </c>
      <c r="AZ216" s="76">
        <f t="shared" si="100"/>
      </c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7"/>
      <c r="CG216" s="86">
        <f t="shared" si="108"/>
      </c>
      <c r="CH216" s="87">
        <f t="shared" si="109"/>
      </c>
      <c r="CI216" s="87">
        <f t="shared" si="77"/>
      </c>
      <c r="CJ216" s="87">
        <f t="shared" si="101"/>
      </c>
      <c r="CK216" s="88">
        <f t="shared" si="102"/>
      </c>
      <c r="CL216" s="88">
        <f t="shared" si="103"/>
      </c>
      <c r="CM216" s="88">
        <f t="shared" si="104"/>
      </c>
      <c r="CN216" s="88">
        <f t="shared" si="78"/>
      </c>
      <c r="CO216" s="88">
        <f t="shared" si="79"/>
      </c>
      <c r="CP216" s="89">
        <f t="shared" si="105"/>
        <v>1</v>
      </c>
      <c r="CQ216" s="89">
        <f t="shared" si="80"/>
      </c>
      <c r="CR216" s="89">
        <f t="shared" si="81"/>
      </c>
      <c r="CS216" s="90">
        <f t="shared" si="82"/>
        <v>1</v>
      </c>
      <c r="CU216" s="59">
        <v>191</v>
      </c>
    </row>
    <row r="217" spans="1:99" ht="16.5" thickBot="1" thickTop="1">
      <c r="A217" s="2"/>
      <c r="B217" s="2"/>
      <c r="C217" s="2"/>
      <c r="D217" s="2"/>
      <c r="E217" s="2"/>
      <c r="F217" s="44">
        <f t="shared" si="83"/>
        <v>3</v>
      </c>
      <c r="G217" s="44">
        <f t="shared" si="84"/>
        <v>0</v>
      </c>
      <c r="H217" s="44">
        <f t="shared" si="85"/>
        <v>0</v>
      </c>
      <c r="I217" s="44">
        <f t="shared" si="106"/>
        <v>0</v>
      </c>
      <c r="J217" s="55"/>
      <c r="K217" s="59">
        <v>192</v>
      </c>
      <c r="L217" s="57">
        <f t="shared" si="86"/>
        <v>3</v>
      </c>
      <c r="M217" s="60">
        <f t="shared" si="87"/>
      </c>
      <c r="N217" s="121"/>
      <c r="O217" s="126">
        <f t="shared" si="88"/>
        <v>0</v>
      </c>
      <c r="P217" s="126">
        <f t="shared" si="89"/>
        <v>0</v>
      </c>
      <c r="Q217" s="126">
        <f t="shared" si="90"/>
        <v>3</v>
      </c>
      <c r="R217" s="126">
        <f t="shared" si="91"/>
        <v>48</v>
      </c>
      <c r="S217" s="58">
        <f t="shared" si="92"/>
        <v>1</v>
      </c>
      <c r="T217" s="58">
        <f t="shared" si="93"/>
      </c>
      <c r="U217" s="58">
        <f t="shared" si="94"/>
      </c>
      <c r="V217" s="58">
        <f t="shared" si="95"/>
      </c>
      <c r="W217" s="58">
        <f t="shared" si="96"/>
      </c>
      <c r="X217" s="58">
        <f t="shared" si="97"/>
      </c>
      <c r="Y217" s="141">
        <f t="shared" si="107"/>
      </c>
      <c r="Z217" s="144">
        <f t="shared" si="98"/>
      </c>
      <c r="AA217" s="14"/>
      <c r="AB217" s="69">
        <f aca="true" t="shared" si="110" ref="AB217:AB280">SUM(IF(I217&lt;&gt;H217,1,0)+IF(H217&lt;&gt;G217,1,0)++IF(G217&lt;&gt;F217,1,0))</f>
        <v>1</v>
      </c>
      <c r="AC217" s="50"/>
      <c r="AD217" s="50"/>
      <c r="AE217" s="50"/>
      <c r="AF217" s="50"/>
      <c r="AG217" s="14"/>
      <c r="AH217" s="70">
        <f t="shared" si="99"/>
        <v>3</v>
      </c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X217" s="74">
        <f aca="true" t="shared" si="111" ref="AX217:AX280">$I217*$I$14+$H217*$H$14+$G217*$G$14+$F217*$F$14</f>
        <v>12</v>
      </c>
      <c r="AY217" s="75">
        <f aca="true" t="shared" si="112" ref="AY217:AY280">$I217*$I$15+$H217*$H$15+$G217*$G$15+$F217*$F$15</f>
        <v>3</v>
      </c>
      <c r="AZ217" s="76">
        <f t="shared" si="100"/>
      </c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7"/>
      <c r="CG217" s="86">
        <f t="shared" si="108"/>
        <v>1</v>
      </c>
      <c r="CH217" s="87">
        <f t="shared" si="109"/>
      </c>
      <c r="CI217" s="87">
        <f aca="true" t="shared" si="113" ref="CI217:CI280">IF(AND(CH217=1,OR(AND(F217=0,G217=0),AND(F217=0,I217=0),AND(H217=0,I217=0))),1,"")</f>
      </c>
      <c r="CJ217" s="87">
        <f t="shared" si="101"/>
      </c>
      <c r="CK217" s="88">
        <f t="shared" si="102"/>
      </c>
      <c r="CL217" s="88">
        <f t="shared" si="103"/>
      </c>
      <c r="CM217" s="88">
        <f t="shared" si="104"/>
      </c>
      <c r="CN217" s="88">
        <f aca="true" t="shared" si="114" ref="CN217:CN280">IF(AND($CL217=1,OR(COUNTIF($F217:$I217,1)=2,COUNTIF($F217:$I217,2)=2,COUNTIF($F217:$I217,3)=2)),1,"")</f>
      </c>
      <c r="CO217" s="88">
        <f aca="true" t="shared" si="115" ref="CO217:CO280">IF(AND($CL217=1,AND(COUNTIF($F217:$I217,1)=1,COUNTIF($F217:$I217,2)=1,COUNTIF($F217:$I217,3)=1)),1,"")</f>
      </c>
      <c r="CP217" s="89">
        <f t="shared" si="105"/>
      </c>
      <c r="CQ217" s="89">
        <f aca="true" t="shared" si="116" ref="CQ217:CQ280">IF(AND($CP217=1,$F217=$G217,$G217=$H217,$H217=$I217),1,"")</f>
      </c>
      <c r="CR217" s="89">
        <f aca="true" t="shared" si="117" ref="CR217:CR280">IF(AND($CP217=1,AND($F217=$G217,$H217=$I217,G217&lt;&gt;H217)),1,"")</f>
      </c>
      <c r="CS217" s="90">
        <f aca="true" t="shared" si="118" ref="CS217:CS280">IF(AND($CP217=1,OR(AND($F217=$G217,$G217=$H217,$H217&lt;&gt;$I217),AND($F217&lt;&gt;$G217,$G217=$H217,$H217=$I217))),1,"")</f>
      </c>
      <c r="CU217" s="59">
        <v>192</v>
      </c>
    </row>
    <row r="218" spans="1:99" ht="16.5" thickBot="1" thickTop="1">
      <c r="A218" s="2"/>
      <c r="B218" s="2"/>
      <c r="C218" s="2"/>
      <c r="D218" s="2"/>
      <c r="E218" s="2"/>
      <c r="F218" s="44">
        <f aca="true" t="shared" si="119" ref="F218:F280">IF(G217+H217+I217=9,IF(F217=3,0,F217+1),F217)</f>
        <v>3</v>
      </c>
      <c r="G218" s="44">
        <f aca="true" t="shared" si="120" ref="G218:G280">IF(H217+I217=6,IF(G217=3,0,G217+1),G217)</f>
        <v>0</v>
      </c>
      <c r="H218" s="44">
        <f aca="true" t="shared" si="121" ref="H218:H280">IF(I217=3,IF(H217=3,0,H217+1),H217)</f>
        <v>0</v>
      </c>
      <c r="I218" s="44">
        <f t="shared" si="106"/>
        <v>1</v>
      </c>
      <c r="J218" s="55"/>
      <c r="K218" s="59">
        <v>193</v>
      </c>
      <c r="L218" s="57">
        <f aca="true" t="shared" si="122" ref="L218:L280">$I218*$I$17+$H218*$H$17+$G218*$G$17+$F218*$F$17</f>
        <v>67</v>
      </c>
      <c r="M218" s="60">
        <f aca="true" t="shared" si="123" ref="M218:M280">IF(K218=L218,1,"")</f>
      </c>
      <c r="N218" s="121"/>
      <c r="O218" s="126">
        <f aca="true" t="shared" si="124" ref="O218:O280">$I218*$I$19+$H218*$H$19+$G218*$G$19</f>
        <v>1</v>
      </c>
      <c r="P218" s="126">
        <f aca="true" t="shared" si="125" ref="P218:P280">$I218*$I$20+$H218*$H$20+$G218*$G$20</f>
        <v>16</v>
      </c>
      <c r="Q218" s="126">
        <f aca="true" t="shared" si="126" ref="Q218:Q280">$H218*$H$22+$G218*$G$22+$F218*$F$22</f>
        <v>3</v>
      </c>
      <c r="R218" s="126">
        <f aca="true" t="shared" si="127" ref="R218:R280">$H218*$H$21+$G218*$G$21+$F218*$F$21</f>
        <v>48</v>
      </c>
      <c r="S218" s="58">
        <f aca="true" t="shared" si="128" ref="S218:S280">IF(O218=P218,1,"")</f>
      </c>
      <c r="T218" s="58">
        <f aca="true" t="shared" si="129" ref="T218:T280">IF($O218=Q218,1,"")</f>
      </c>
      <c r="U218" s="58">
        <f aca="true" t="shared" si="130" ref="U218:U280">IF($O218=R218,1,"")</f>
      </c>
      <c r="V218" s="58">
        <f aca="true" t="shared" si="131" ref="V218:V280">IF($P218=Q218,1,"")</f>
      </c>
      <c r="W218" s="58">
        <f aca="true" t="shared" si="132" ref="W218:W280">IF($P218=R218,1,"")</f>
      </c>
      <c r="X218" s="58">
        <f aca="true" t="shared" si="133" ref="X218:X280">IF($Q218=R218,1,"")</f>
      </c>
      <c r="Y218" s="141">
        <f t="shared" si="107"/>
      </c>
      <c r="Z218" s="144">
        <f aca="true" t="shared" si="134" ref="Z218:Z280">IF(AND($S218=1,T218=1,U218=1,V218=1),1,"")</f>
      </c>
      <c r="AA218" s="14"/>
      <c r="AB218" s="69">
        <f t="shared" si="110"/>
        <v>2</v>
      </c>
      <c r="AC218" s="50"/>
      <c r="AD218" s="50"/>
      <c r="AE218" s="50"/>
      <c r="AF218" s="50"/>
      <c r="AG218" s="14"/>
      <c r="AH218" s="70">
        <f aca="true" t="shared" si="135" ref="AH218:AH280">SUM($F218:$I218)</f>
        <v>4</v>
      </c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X218" s="74">
        <f t="shared" si="111"/>
        <v>13</v>
      </c>
      <c r="AY218" s="75">
        <f t="shared" si="112"/>
        <v>7</v>
      </c>
      <c r="AZ218" s="76">
        <f aca="true" t="shared" si="136" ref="AZ218:AZ280">IF(AX218=AY218,1,"")</f>
      </c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7"/>
      <c r="CG218" s="86">
        <f t="shared" si="108"/>
      </c>
      <c r="CH218" s="87">
        <f t="shared" si="109"/>
        <v>1</v>
      </c>
      <c r="CI218" s="87">
        <f t="shared" si="113"/>
      </c>
      <c r="CJ218" s="87">
        <f aca="true" t="shared" si="137" ref="CJ218:CJ280">IF(AND(CI218=1,MOD(SUM($F218:$I218),2)=0,NOT(COUNTIF($F218:$I218,1)=1)),1,"")</f>
      </c>
      <c r="CK218" s="88">
        <f aca="true" t="shared" si="138" ref="CK218:CK280">IF(COUNTIF($F218:$I218,0)=1,1,"")</f>
      </c>
      <c r="CL218" s="88">
        <f aca="true" t="shared" si="139" ref="CL218:CL280">IF(AND(CK218=1,OR($F218=0,$I218=0)),1,"")</f>
      </c>
      <c r="CM218" s="88">
        <f aca="true" t="shared" si="140" ref="CM218:CM280">IF(AND(CL218=1,MOD(SUM($F218:$I218),3)=0,NOT(PRODUCT($G218:$I218)=6),NOT(PRODUCT($F218:$H218)=6)),1,"")</f>
      </c>
      <c r="CN218" s="88">
        <f t="shared" si="114"/>
      </c>
      <c r="CO218" s="88">
        <f t="shared" si="115"/>
      </c>
      <c r="CP218" s="89">
        <f aca="true" t="shared" si="141" ref="CP218:CP280">IF(COUNTIF($F218:$I218,0)=0,1,"")</f>
      </c>
      <c r="CQ218" s="89">
        <f t="shared" si="116"/>
      </c>
      <c r="CR218" s="89">
        <f t="shared" si="117"/>
      </c>
      <c r="CS218" s="90">
        <f t="shared" si="118"/>
      </c>
      <c r="CU218" s="59">
        <v>193</v>
      </c>
    </row>
    <row r="219" spans="1:99" ht="16.5" thickBot="1" thickTop="1">
      <c r="A219" s="2"/>
      <c r="B219" s="2"/>
      <c r="C219" s="2"/>
      <c r="D219" s="2"/>
      <c r="E219" s="2"/>
      <c r="F219" s="44">
        <f t="shared" si="119"/>
        <v>3</v>
      </c>
      <c r="G219" s="44">
        <f t="shared" si="120"/>
        <v>0</v>
      </c>
      <c r="H219" s="44">
        <f t="shared" si="121"/>
        <v>0</v>
      </c>
      <c r="I219" s="44">
        <f aca="true" t="shared" si="142" ref="I219:I280">IF(I218+1=4,0,I218+1)</f>
        <v>2</v>
      </c>
      <c r="J219" s="55"/>
      <c r="K219" s="59">
        <v>194</v>
      </c>
      <c r="L219" s="57">
        <f t="shared" si="122"/>
        <v>131</v>
      </c>
      <c r="M219" s="60">
        <f t="shared" si="123"/>
      </c>
      <c r="N219" s="121"/>
      <c r="O219" s="126">
        <f t="shared" si="124"/>
        <v>2</v>
      </c>
      <c r="P219" s="126">
        <f t="shared" si="125"/>
        <v>32</v>
      </c>
      <c r="Q219" s="126">
        <f t="shared" si="126"/>
        <v>3</v>
      </c>
      <c r="R219" s="126">
        <f t="shared" si="127"/>
        <v>48</v>
      </c>
      <c r="S219" s="58">
        <f t="shared" si="128"/>
      </c>
      <c r="T219" s="58">
        <f t="shared" si="129"/>
      </c>
      <c r="U219" s="58">
        <f t="shared" si="130"/>
      </c>
      <c r="V219" s="58">
        <f t="shared" si="131"/>
      </c>
      <c r="W219" s="58">
        <f t="shared" si="132"/>
      </c>
      <c r="X219" s="58">
        <f t="shared" si="133"/>
      </c>
      <c r="Y219" s="141">
        <f aca="true" t="shared" si="143" ref="Y219:Y280">IF(AND($S219=1,T219=1,U219=1),1,"")</f>
      </c>
      <c r="Z219" s="144">
        <f t="shared" si="134"/>
      </c>
      <c r="AA219" s="14"/>
      <c r="AB219" s="69">
        <f t="shared" si="110"/>
        <v>2</v>
      </c>
      <c r="AC219" s="50"/>
      <c r="AD219" s="50"/>
      <c r="AE219" s="50"/>
      <c r="AF219" s="50"/>
      <c r="AG219" s="14"/>
      <c r="AH219" s="70">
        <f t="shared" si="135"/>
        <v>5</v>
      </c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X219" s="74">
        <f t="shared" si="111"/>
        <v>14</v>
      </c>
      <c r="AY219" s="75">
        <f t="shared" si="112"/>
        <v>11</v>
      </c>
      <c r="AZ219" s="76">
        <f t="shared" si="136"/>
      </c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7"/>
      <c r="CG219" s="86">
        <f aca="true" t="shared" si="144" ref="CG219:CG280">IF(COUNTIF($F219:$I219,0)=3,1,"")</f>
      </c>
      <c r="CH219" s="87">
        <f aca="true" t="shared" si="145" ref="CH219:CH280">IF(COUNTIF($F219:$I219,0)=2,1,"")</f>
        <v>1</v>
      </c>
      <c r="CI219" s="87">
        <f t="shared" si="113"/>
      </c>
      <c r="CJ219" s="87">
        <f t="shared" si="137"/>
      </c>
      <c r="CK219" s="88">
        <f t="shared" si="138"/>
      </c>
      <c r="CL219" s="88">
        <f t="shared" si="139"/>
      </c>
      <c r="CM219" s="88">
        <f t="shared" si="140"/>
      </c>
      <c r="CN219" s="88">
        <f t="shared" si="114"/>
      </c>
      <c r="CO219" s="88">
        <f t="shared" si="115"/>
      </c>
      <c r="CP219" s="89">
        <f t="shared" si="141"/>
      </c>
      <c r="CQ219" s="89">
        <f t="shared" si="116"/>
      </c>
      <c r="CR219" s="89">
        <f t="shared" si="117"/>
      </c>
      <c r="CS219" s="90">
        <f t="shared" si="118"/>
      </c>
      <c r="CU219" s="59">
        <v>194</v>
      </c>
    </row>
    <row r="220" spans="1:99" ht="16.5" thickBot="1" thickTop="1">
      <c r="A220" s="2"/>
      <c r="B220" s="2"/>
      <c r="C220" s="2"/>
      <c r="D220" s="2"/>
      <c r="E220" s="2"/>
      <c r="F220" s="44">
        <f t="shared" si="119"/>
        <v>3</v>
      </c>
      <c r="G220" s="44">
        <f t="shared" si="120"/>
        <v>0</v>
      </c>
      <c r="H220" s="44">
        <f t="shared" si="121"/>
        <v>0</v>
      </c>
      <c r="I220" s="44">
        <f t="shared" si="142"/>
        <v>3</v>
      </c>
      <c r="J220" s="55"/>
      <c r="K220" s="59">
        <v>195</v>
      </c>
      <c r="L220" s="57">
        <f t="shared" si="122"/>
        <v>195</v>
      </c>
      <c r="M220" s="60">
        <f t="shared" si="123"/>
        <v>1</v>
      </c>
      <c r="N220" s="121"/>
      <c r="O220" s="126">
        <f t="shared" si="124"/>
        <v>3</v>
      </c>
      <c r="P220" s="126">
        <f t="shared" si="125"/>
        <v>48</v>
      </c>
      <c r="Q220" s="126">
        <f t="shared" si="126"/>
        <v>3</v>
      </c>
      <c r="R220" s="126">
        <f t="shared" si="127"/>
        <v>48</v>
      </c>
      <c r="S220" s="58">
        <f t="shared" si="128"/>
      </c>
      <c r="T220" s="58">
        <f t="shared" si="129"/>
        <v>1</v>
      </c>
      <c r="U220" s="58">
        <f t="shared" si="130"/>
      </c>
      <c r="V220" s="58">
        <f t="shared" si="131"/>
      </c>
      <c r="W220" s="58">
        <f t="shared" si="132"/>
        <v>1</v>
      </c>
      <c r="X220" s="58">
        <f t="shared" si="133"/>
      </c>
      <c r="Y220" s="141">
        <f t="shared" si="143"/>
      </c>
      <c r="Z220" s="144">
        <f t="shared" si="134"/>
      </c>
      <c r="AA220" s="14"/>
      <c r="AB220" s="69">
        <f t="shared" si="110"/>
        <v>2</v>
      </c>
      <c r="AC220" s="50"/>
      <c r="AD220" s="50"/>
      <c r="AE220" s="50"/>
      <c r="AF220" s="50"/>
      <c r="AG220" s="14"/>
      <c r="AH220" s="70">
        <f t="shared" si="135"/>
        <v>6</v>
      </c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X220" s="74">
        <f t="shared" si="111"/>
        <v>15</v>
      </c>
      <c r="AY220" s="75">
        <f t="shared" si="112"/>
        <v>15</v>
      </c>
      <c r="AZ220" s="76">
        <f t="shared" si="136"/>
        <v>1</v>
      </c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7"/>
      <c r="CG220" s="86">
        <f t="shared" si="144"/>
      </c>
      <c r="CH220" s="87">
        <f t="shared" si="145"/>
        <v>1</v>
      </c>
      <c r="CI220" s="87">
        <f t="shared" si="113"/>
      </c>
      <c r="CJ220" s="87">
        <f t="shared" si="137"/>
      </c>
      <c r="CK220" s="88">
        <f t="shared" si="138"/>
      </c>
      <c r="CL220" s="88">
        <f t="shared" si="139"/>
      </c>
      <c r="CM220" s="88">
        <f t="shared" si="140"/>
      </c>
      <c r="CN220" s="88">
        <f t="shared" si="114"/>
      </c>
      <c r="CO220" s="88">
        <f t="shared" si="115"/>
      </c>
      <c r="CP220" s="89">
        <f t="shared" si="141"/>
      </c>
      <c r="CQ220" s="89">
        <f t="shared" si="116"/>
      </c>
      <c r="CR220" s="89">
        <f t="shared" si="117"/>
      </c>
      <c r="CS220" s="90">
        <f t="shared" si="118"/>
      </c>
      <c r="CU220" s="59">
        <v>195</v>
      </c>
    </row>
    <row r="221" spans="1:99" ht="16.5" thickBot="1" thickTop="1">
      <c r="A221" s="2"/>
      <c r="B221" s="2"/>
      <c r="C221" s="2"/>
      <c r="D221" s="2"/>
      <c r="E221" s="2"/>
      <c r="F221" s="44">
        <f t="shared" si="119"/>
        <v>3</v>
      </c>
      <c r="G221" s="44">
        <f t="shared" si="120"/>
        <v>0</v>
      </c>
      <c r="H221" s="44">
        <f t="shared" si="121"/>
        <v>1</v>
      </c>
      <c r="I221" s="44">
        <f t="shared" si="142"/>
        <v>0</v>
      </c>
      <c r="J221" s="55"/>
      <c r="K221" s="59">
        <v>196</v>
      </c>
      <c r="L221" s="57">
        <f t="shared" si="122"/>
        <v>19</v>
      </c>
      <c r="M221" s="60">
        <f t="shared" si="123"/>
      </c>
      <c r="N221" s="121"/>
      <c r="O221" s="126">
        <f t="shared" si="124"/>
        <v>4</v>
      </c>
      <c r="P221" s="126">
        <f t="shared" si="125"/>
        <v>4</v>
      </c>
      <c r="Q221" s="126">
        <f t="shared" si="126"/>
        <v>19</v>
      </c>
      <c r="R221" s="126">
        <f t="shared" si="127"/>
        <v>49</v>
      </c>
      <c r="S221" s="58">
        <f t="shared" si="128"/>
        <v>1</v>
      </c>
      <c r="T221" s="58">
        <f t="shared" si="129"/>
      </c>
      <c r="U221" s="58">
        <f t="shared" si="130"/>
      </c>
      <c r="V221" s="58">
        <f t="shared" si="131"/>
      </c>
      <c r="W221" s="58">
        <f t="shared" si="132"/>
      </c>
      <c r="X221" s="58">
        <f t="shared" si="133"/>
      </c>
      <c r="Y221" s="141">
        <f t="shared" si="143"/>
      </c>
      <c r="Z221" s="144">
        <f t="shared" si="134"/>
      </c>
      <c r="AA221" s="14"/>
      <c r="AB221" s="69">
        <f t="shared" si="110"/>
        <v>3</v>
      </c>
      <c r="AC221" s="50"/>
      <c r="AD221" s="50"/>
      <c r="AE221" s="50"/>
      <c r="AF221" s="50"/>
      <c r="AG221" s="14"/>
      <c r="AH221" s="70">
        <f t="shared" si="135"/>
        <v>4</v>
      </c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X221" s="74">
        <f t="shared" si="111"/>
        <v>14</v>
      </c>
      <c r="AY221" s="75">
        <f t="shared" si="112"/>
        <v>6</v>
      </c>
      <c r="AZ221" s="76">
        <f t="shared" si="136"/>
      </c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7"/>
      <c r="CG221" s="86">
        <f t="shared" si="144"/>
      </c>
      <c r="CH221" s="87">
        <f t="shared" si="145"/>
        <v>1</v>
      </c>
      <c r="CI221" s="87">
        <f t="shared" si="113"/>
      </c>
      <c r="CJ221" s="87">
        <f t="shared" si="137"/>
      </c>
      <c r="CK221" s="88">
        <f t="shared" si="138"/>
      </c>
      <c r="CL221" s="88">
        <f t="shared" si="139"/>
      </c>
      <c r="CM221" s="88">
        <f t="shared" si="140"/>
      </c>
      <c r="CN221" s="88">
        <f t="shared" si="114"/>
      </c>
      <c r="CO221" s="88">
        <f t="shared" si="115"/>
      </c>
      <c r="CP221" s="89">
        <f t="shared" si="141"/>
      </c>
      <c r="CQ221" s="89">
        <f t="shared" si="116"/>
      </c>
      <c r="CR221" s="89">
        <f t="shared" si="117"/>
      </c>
      <c r="CS221" s="90">
        <f t="shared" si="118"/>
      </c>
      <c r="CU221" s="59">
        <v>196</v>
      </c>
    </row>
    <row r="222" spans="1:99" ht="16.5" thickBot="1" thickTop="1">
      <c r="A222" s="2"/>
      <c r="B222" s="2"/>
      <c r="C222" s="2"/>
      <c r="D222" s="2"/>
      <c r="E222" s="2"/>
      <c r="F222" s="44">
        <f t="shared" si="119"/>
        <v>3</v>
      </c>
      <c r="G222" s="44">
        <f t="shared" si="120"/>
        <v>0</v>
      </c>
      <c r="H222" s="44">
        <f t="shared" si="121"/>
        <v>1</v>
      </c>
      <c r="I222" s="44">
        <f t="shared" si="142"/>
        <v>1</v>
      </c>
      <c r="J222" s="55"/>
      <c r="K222" s="59">
        <v>197</v>
      </c>
      <c r="L222" s="57">
        <f t="shared" si="122"/>
        <v>83</v>
      </c>
      <c r="M222" s="60">
        <f t="shared" si="123"/>
      </c>
      <c r="N222" s="121"/>
      <c r="O222" s="126">
        <f t="shared" si="124"/>
        <v>5</v>
      </c>
      <c r="P222" s="126">
        <f t="shared" si="125"/>
        <v>20</v>
      </c>
      <c r="Q222" s="126">
        <f t="shared" si="126"/>
        <v>19</v>
      </c>
      <c r="R222" s="126">
        <f t="shared" si="127"/>
        <v>49</v>
      </c>
      <c r="S222" s="58">
        <f t="shared" si="128"/>
      </c>
      <c r="T222" s="58">
        <f t="shared" si="129"/>
      </c>
      <c r="U222" s="58">
        <f t="shared" si="130"/>
      </c>
      <c r="V222" s="58">
        <f t="shared" si="131"/>
      </c>
      <c r="W222" s="58">
        <f t="shared" si="132"/>
      </c>
      <c r="X222" s="58">
        <f t="shared" si="133"/>
      </c>
      <c r="Y222" s="141">
        <f t="shared" si="143"/>
      </c>
      <c r="Z222" s="144">
        <f t="shared" si="134"/>
      </c>
      <c r="AA222" s="14"/>
      <c r="AB222" s="69">
        <f t="shared" si="110"/>
        <v>2</v>
      </c>
      <c r="AC222" s="50"/>
      <c r="AD222" s="50"/>
      <c r="AE222" s="50"/>
      <c r="AF222" s="50"/>
      <c r="AG222" s="14"/>
      <c r="AH222" s="70">
        <f t="shared" si="135"/>
        <v>5</v>
      </c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X222" s="74">
        <f t="shared" si="111"/>
        <v>15</v>
      </c>
      <c r="AY222" s="75">
        <f t="shared" si="112"/>
        <v>10</v>
      </c>
      <c r="AZ222" s="76">
        <f t="shared" si="136"/>
      </c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7"/>
      <c r="CG222" s="86">
        <f t="shared" si="144"/>
      </c>
      <c r="CH222" s="87">
        <f t="shared" si="145"/>
      </c>
      <c r="CI222" s="87">
        <f t="shared" si="113"/>
      </c>
      <c r="CJ222" s="87">
        <f t="shared" si="137"/>
      </c>
      <c r="CK222" s="88">
        <f t="shared" si="138"/>
        <v>1</v>
      </c>
      <c r="CL222" s="88">
        <f t="shared" si="139"/>
      </c>
      <c r="CM222" s="88">
        <f t="shared" si="140"/>
      </c>
      <c r="CN222" s="88">
        <f t="shared" si="114"/>
      </c>
      <c r="CO222" s="88">
        <f t="shared" si="115"/>
      </c>
      <c r="CP222" s="89">
        <f t="shared" si="141"/>
      </c>
      <c r="CQ222" s="89">
        <f t="shared" si="116"/>
      </c>
      <c r="CR222" s="89">
        <f t="shared" si="117"/>
      </c>
      <c r="CS222" s="90">
        <f t="shared" si="118"/>
      </c>
      <c r="CU222" s="59">
        <v>197</v>
      </c>
    </row>
    <row r="223" spans="1:99" ht="16.5" thickBot="1" thickTop="1">
      <c r="A223" s="2"/>
      <c r="B223" s="2"/>
      <c r="C223" s="2"/>
      <c r="D223" s="2"/>
      <c r="E223" s="2"/>
      <c r="F223" s="44">
        <f t="shared" si="119"/>
        <v>3</v>
      </c>
      <c r="G223" s="44">
        <f t="shared" si="120"/>
        <v>0</v>
      </c>
      <c r="H223" s="44">
        <f t="shared" si="121"/>
        <v>1</v>
      </c>
      <c r="I223" s="44">
        <f t="shared" si="142"/>
        <v>2</v>
      </c>
      <c r="J223" s="55"/>
      <c r="K223" s="59">
        <v>198</v>
      </c>
      <c r="L223" s="57">
        <f t="shared" si="122"/>
        <v>147</v>
      </c>
      <c r="M223" s="60">
        <f t="shared" si="123"/>
      </c>
      <c r="N223" s="121"/>
      <c r="O223" s="126">
        <f t="shared" si="124"/>
        <v>6</v>
      </c>
      <c r="P223" s="126">
        <f t="shared" si="125"/>
        <v>36</v>
      </c>
      <c r="Q223" s="126">
        <f t="shared" si="126"/>
        <v>19</v>
      </c>
      <c r="R223" s="126">
        <f t="shared" si="127"/>
        <v>49</v>
      </c>
      <c r="S223" s="58">
        <f t="shared" si="128"/>
      </c>
      <c r="T223" s="58">
        <f t="shared" si="129"/>
      </c>
      <c r="U223" s="58">
        <f t="shared" si="130"/>
      </c>
      <c r="V223" s="58">
        <f t="shared" si="131"/>
      </c>
      <c r="W223" s="58">
        <f t="shared" si="132"/>
      </c>
      <c r="X223" s="58">
        <f t="shared" si="133"/>
      </c>
      <c r="Y223" s="141">
        <f t="shared" si="143"/>
      </c>
      <c r="Z223" s="144">
        <f t="shared" si="134"/>
      </c>
      <c r="AA223" s="14"/>
      <c r="AB223" s="69">
        <f t="shared" si="110"/>
        <v>3</v>
      </c>
      <c r="AC223" s="50"/>
      <c r="AD223" s="50"/>
      <c r="AE223" s="50"/>
      <c r="AF223" s="50"/>
      <c r="AG223" s="14"/>
      <c r="AH223" s="70">
        <f t="shared" si="135"/>
        <v>6</v>
      </c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X223" s="74">
        <f t="shared" si="111"/>
        <v>16</v>
      </c>
      <c r="AY223" s="75">
        <f t="shared" si="112"/>
        <v>14</v>
      </c>
      <c r="AZ223" s="76">
        <f t="shared" si="136"/>
      </c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7"/>
      <c r="CG223" s="86">
        <f t="shared" si="144"/>
      </c>
      <c r="CH223" s="87">
        <f t="shared" si="145"/>
      </c>
      <c r="CI223" s="87">
        <f t="shared" si="113"/>
      </c>
      <c r="CJ223" s="87">
        <f t="shared" si="137"/>
      </c>
      <c r="CK223" s="88">
        <f t="shared" si="138"/>
        <v>1</v>
      </c>
      <c r="CL223" s="88">
        <f t="shared" si="139"/>
      </c>
      <c r="CM223" s="88">
        <f t="shared" si="140"/>
      </c>
      <c r="CN223" s="88">
        <f t="shared" si="114"/>
      </c>
      <c r="CO223" s="88">
        <f t="shared" si="115"/>
      </c>
      <c r="CP223" s="89">
        <f t="shared" si="141"/>
      </c>
      <c r="CQ223" s="89">
        <f t="shared" si="116"/>
      </c>
      <c r="CR223" s="89">
        <f t="shared" si="117"/>
      </c>
      <c r="CS223" s="90">
        <f t="shared" si="118"/>
      </c>
      <c r="CU223" s="59">
        <v>198</v>
      </c>
    </row>
    <row r="224" spans="1:99" ht="16.5" thickBot="1" thickTop="1">
      <c r="A224" s="2"/>
      <c r="B224" s="2"/>
      <c r="C224" s="2"/>
      <c r="D224" s="2"/>
      <c r="E224" s="2"/>
      <c r="F224" s="44">
        <f t="shared" si="119"/>
        <v>3</v>
      </c>
      <c r="G224" s="44">
        <f t="shared" si="120"/>
        <v>0</v>
      </c>
      <c r="H224" s="44">
        <f t="shared" si="121"/>
        <v>1</v>
      </c>
      <c r="I224" s="44">
        <f t="shared" si="142"/>
        <v>3</v>
      </c>
      <c r="J224" s="55"/>
      <c r="K224" s="59">
        <v>199</v>
      </c>
      <c r="L224" s="57">
        <f t="shared" si="122"/>
        <v>211</v>
      </c>
      <c r="M224" s="60">
        <f t="shared" si="123"/>
      </c>
      <c r="N224" s="121"/>
      <c r="O224" s="126">
        <f t="shared" si="124"/>
        <v>7</v>
      </c>
      <c r="P224" s="126">
        <f t="shared" si="125"/>
        <v>52</v>
      </c>
      <c r="Q224" s="126">
        <f t="shared" si="126"/>
        <v>19</v>
      </c>
      <c r="R224" s="126">
        <f t="shared" si="127"/>
        <v>49</v>
      </c>
      <c r="S224" s="58">
        <f t="shared" si="128"/>
      </c>
      <c r="T224" s="58">
        <f t="shared" si="129"/>
      </c>
      <c r="U224" s="58">
        <f t="shared" si="130"/>
      </c>
      <c r="V224" s="58">
        <f t="shared" si="131"/>
      </c>
      <c r="W224" s="58">
        <f t="shared" si="132"/>
      </c>
      <c r="X224" s="58">
        <f t="shared" si="133"/>
      </c>
      <c r="Y224" s="141">
        <f t="shared" si="143"/>
      </c>
      <c r="Z224" s="144">
        <f t="shared" si="134"/>
      </c>
      <c r="AA224" s="14"/>
      <c r="AB224" s="69">
        <f t="shared" si="110"/>
        <v>3</v>
      </c>
      <c r="AC224" s="50"/>
      <c r="AD224" s="50"/>
      <c r="AE224" s="50"/>
      <c r="AF224" s="50"/>
      <c r="AG224" s="14"/>
      <c r="AH224" s="70">
        <f t="shared" si="135"/>
        <v>7</v>
      </c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X224" s="74">
        <f t="shared" si="111"/>
        <v>17</v>
      </c>
      <c r="AY224" s="75">
        <f t="shared" si="112"/>
        <v>18</v>
      </c>
      <c r="AZ224" s="76">
        <f t="shared" si="136"/>
      </c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7"/>
      <c r="CG224" s="86">
        <f t="shared" si="144"/>
      </c>
      <c r="CH224" s="87">
        <f t="shared" si="145"/>
      </c>
      <c r="CI224" s="87">
        <f t="shared" si="113"/>
      </c>
      <c r="CJ224" s="87">
        <f t="shared" si="137"/>
      </c>
      <c r="CK224" s="88">
        <f t="shared" si="138"/>
        <v>1</v>
      </c>
      <c r="CL224" s="88">
        <f t="shared" si="139"/>
      </c>
      <c r="CM224" s="88">
        <f t="shared" si="140"/>
      </c>
      <c r="CN224" s="88">
        <f t="shared" si="114"/>
      </c>
      <c r="CO224" s="88">
        <f t="shared" si="115"/>
      </c>
      <c r="CP224" s="89">
        <f t="shared" si="141"/>
      </c>
      <c r="CQ224" s="89">
        <f t="shared" si="116"/>
      </c>
      <c r="CR224" s="89">
        <f t="shared" si="117"/>
      </c>
      <c r="CS224" s="90">
        <f t="shared" si="118"/>
      </c>
      <c r="CU224" s="59">
        <v>199</v>
      </c>
    </row>
    <row r="225" spans="1:99" ht="16.5" thickBot="1" thickTop="1">
      <c r="A225" s="2"/>
      <c r="B225" s="2"/>
      <c r="C225" s="2"/>
      <c r="D225" s="2"/>
      <c r="E225" s="2"/>
      <c r="F225" s="44">
        <f t="shared" si="119"/>
        <v>3</v>
      </c>
      <c r="G225" s="44">
        <f t="shared" si="120"/>
        <v>0</v>
      </c>
      <c r="H225" s="44">
        <f t="shared" si="121"/>
        <v>2</v>
      </c>
      <c r="I225" s="44">
        <f t="shared" si="142"/>
        <v>0</v>
      </c>
      <c r="J225" s="55"/>
      <c r="K225" s="59">
        <v>200</v>
      </c>
      <c r="L225" s="57">
        <f t="shared" si="122"/>
        <v>35</v>
      </c>
      <c r="M225" s="60">
        <f t="shared" si="123"/>
      </c>
      <c r="N225" s="121"/>
      <c r="O225" s="126">
        <f t="shared" si="124"/>
        <v>8</v>
      </c>
      <c r="P225" s="126">
        <f t="shared" si="125"/>
        <v>8</v>
      </c>
      <c r="Q225" s="126">
        <f t="shared" si="126"/>
        <v>35</v>
      </c>
      <c r="R225" s="126">
        <f t="shared" si="127"/>
        <v>50</v>
      </c>
      <c r="S225" s="58">
        <f t="shared" si="128"/>
        <v>1</v>
      </c>
      <c r="T225" s="58">
        <f t="shared" si="129"/>
      </c>
      <c r="U225" s="58">
        <f t="shared" si="130"/>
      </c>
      <c r="V225" s="58">
        <f t="shared" si="131"/>
      </c>
      <c r="W225" s="58">
        <f t="shared" si="132"/>
      </c>
      <c r="X225" s="58">
        <f t="shared" si="133"/>
      </c>
      <c r="Y225" s="141">
        <f t="shared" si="143"/>
      </c>
      <c r="Z225" s="144">
        <f t="shared" si="134"/>
      </c>
      <c r="AA225" s="14"/>
      <c r="AB225" s="69">
        <f t="shared" si="110"/>
        <v>3</v>
      </c>
      <c r="AC225" s="50"/>
      <c r="AD225" s="50"/>
      <c r="AE225" s="50"/>
      <c r="AF225" s="50"/>
      <c r="AG225" s="14"/>
      <c r="AH225" s="70">
        <f t="shared" si="135"/>
        <v>5</v>
      </c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X225" s="74">
        <f t="shared" si="111"/>
        <v>16</v>
      </c>
      <c r="AY225" s="75">
        <f t="shared" si="112"/>
        <v>9</v>
      </c>
      <c r="AZ225" s="76">
        <f t="shared" si="136"/>
      </c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7"/>
      <c r="CG225" s="86">
        <f t="shared" si="144"/>
      </c>
      <c r="CH225" s="87">
        <f t="shared" si="145"/>
        <v>1</v>
      </c>
      <c r="CI225" s="87">
        <f t="shared" si="113"/>
      </c>
      <c r="CJ225" s="87">
        <f t="shared" si="137"/>
      </c>
      <c r="CK225" s="88">
        <f t="shared" si="138"/>
      </c>
      <c r="CL225" s="88">
        <f t="shared" si="139"/>
      </c>
      <c r="CM225" s="88">
        <f t="shared" si="140"/>
      </c>
      <c r="CN225" s="88">
        <f t="shared" si="114"/>
      </c>
      <c r="CO225" s="88">
        <f t="shared" si="115"/>
      </c>
      <c r="CP225" s="89">
        <f t="shared" si="141"/>
      </c>
      <c r="CQ225" s="89">
        <f t="shared" si="116"/>
      </c>
      <c r="CR225" s="89">
        <f t="shared" si="117"/>
      </c>
      <c r="CS225" s="90">
        <f t="shared" si="118"/>
      </c>
      <c r="CU225" s="59">
        <v>200</v>
      </c>
    </row>
    <row r="226" spans="1:99" ht="16.5" thickBot="1" thickTop="1">
      <c r="A226" s="2"/>
      <c r="B226" s="2"/>
      <c r="C226" s="2"/>
      <c r="D226" s="2"/>
      <c r="E226" s="2"/>
      <c r="F226" s="44">
        <f t="shared" si="119"/>
        <v>3</v>
      </c>
      <c r="G226" s="44">
        <f t="shared" si="120"/>
        <v>0</v>
      </c>
      <c r="H226" s="44">
        <f t="shared" si="121"/>
        <v>2</v>
      </c>
      <c r="I226" s="44">
        <f t="shared" si="142"/>
        <v>1</v>
      </c>
      <c r="J226" s="55"/>
      <c r="K226" s="59">
        <v>201</v>
      </c>
      <c r="L226" s="57">
        <f t="shared" si="122"/>
        <v>99</v>
      </c>
      <c r="M226" s="60">
        <f t="shared" si="123"/>
      </c>
      <c r="N226" s="121"/>
      <c r="O226" s="126">
        <f t="shared" si="124"/>
        <v>9</v>
      </c>
      <c r="P226" s="126">
        <f t="shared" si="125"/>
        <v>24</v>
      </c>
      <c r="Q226" s="126">
        <f t="shared" si="126"/>
        <v>35</v>
      </c>
      <c r="R226" s="126">
        <f t="shared" si="127"/>
        <v>50</v>
      </c>
      <c r="S226" s="58">
        <f t="shared" si="128"/>
      </c>
      <c r="T226" s="58">
        <f t="shared" si="129"/>
      </c>
      <c r="U226" s="58">
        <f t="shared" si="130"/>
      </c>
      <c r="V226" s="58">
        <f t="shared" si="131"/>
      </c>
      <c r="W226" s="58">
        <f t="shared" si="132"/>
      </c>
      <c r="X226" s="58">
        <f t="shared" si="133"/>
      </c>
      <c r="Y226" s="141">
        <f t="shared" si="143"/>
      </c>
      <c r="Z226" s="144">
        <f t="shared" si="134"/>
      </c>
      <c r="AA226" s="14"/>
      <c r="AB226" s="69">
        <f t="shared" si="110"/>
        <v>3</v>
      </c>
      <c r="AC226" s="50"/>
      <c r="AD226" s="50"/>
      <c r="AE226" s="50"/>
      <c r="AF226" s="50"/>
      <c r="AG226" s="14"/>
      <c r="AH226" s="70">
        <f t="shared" si="135"/>
        <v>6</v>
      </c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X226" s="74">
        <f t="shared" si="111"/>
        <v>17</v>
      </c>
      <c r="AY226" s="75">
        <f t="shared" si="112"/>
        <v>13</v>
      </c>
      <c r="AZ226" s="76">
        <f t="shared" si="136"/>
      </c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7"/>
      <c r="CG226" s="86">
        <f t="shared" si="144"/>
      </c>
      <c r="CH226" s="87">
        <f t="shared" si="145"/>
      </c>
      <c r="CI226" s="87">
        <f t="shared" si="113"/>
      </c>
      <c r="CJ226" s="87">
        <f t="shared" si="137"/>
      </c>
      <c r="CK226" s="88">
        <f t="shared" si="138"/>
        <v>1</v>
      </c>
      <c r="CL226" s="88">
        <f t="shared" si="139"/>
      </c>
      <c r="CM226" s="88">
        <f t="shared" si="140"/>
      </c>
      <c r="CN226" s="88">
        <f t="shared" si="114"/>
      </c>
      <c r="CO226" s="88">
        <f t="shared" si="115"/>
      </c>
      <c r="CP226" s="89">
        <f t="shared" si="141"/>
      </c>
      <c r="CQ226" s="89">
        <f t="shared" si="116"/>
      </c>
      <c r="CR226" s="89">
        <f t="shared" si="117"/>
      </c>
      <c r="CS226" s="90">
        <f t="shared" si="118"/>
      </c>
      <c r="CU226" s="59">
        <v>201</v>
      </c>
    </row>
    <row r="227" spans="1:99" ht="16.5" thickBot="1" thickTop="1">
      <c r="A227" s="2"/>
      <c r="B227" s="2"/>
      <c r="C227" s="2"/>
      <c r="D227" s="2"/>
      <c r="E227" s="2"/>
      <c r="F227" s="44">
        <f t="shared" si="119"/>
        <v>3</v>
      </c>
      <c r="G227" s="44">
        <f t="shared" si="120"/>
        <v>0</v>
      </c>
      <c r="H227" s="44">
        <f t="shared" si="121"/>
        <v>2</v>
      </c>
      <c r="I227" s="44">
        <f t="shared" si="142"/>
        <v>2</v>
      </c>
      <c r="J227" s="55"/>
      <c r="K227" s="59">
        <v>202</v>
      </c>
      <c r="L227" s="57">
        <f t="shared" si="122"/>
        <v>163</v>
      </c>
      <c r="M227" s="60">
        <f t="shared" si="123"/>
      </c>
      <c r="N227" s="121"/>
      <c r="O227" s="126">
        <f t="shared" si="124"/>
        <v>10</v>
      </c>
      <c r="P227" s="126">
        <f t="shared" si="125"/>
        <v>40</v>
      </c>
      <c r="Q227" s="126">
        <f t="shared" si="126"/>
        <v>35</v>
      </c>
      <c r="R227" s="126">
        <f t="shared" si="127"/>
        <v>50</v>
      </c>
      <c r="S227" s="58">
        <f t="shared" si="128"/>
      </c>
      <c r="T227" s="58">
        <f t="shared" si="129"/>
      </c>
      <c r="U227" s="58">
        <f t="shared" si="130"/>
      </c>
      <c r="V227" s="58">
        <f t="shared" si="131"/>
      </c>
      <c r="W227" s="58">
        <f t="shared" si="132"/>
      </c>
      <c r="X227" s="58">
        <f t="shared" si="133"/>
      </c>
      <c r="Y227" s="141">
        <f t="shared" si="143"/>
      </c>
      <c r="Z227" s="144">
        <f t="shared" si="134"/>
      </c>
      <c r="AA227" s="14"/>
      <c r="AB227" s="69">
        <f t="shared" si="110"/>
        <v>2</v>
      </c>
      <c r="AC227" s="50"/>
      <c r="AD227" s="50"/>
      <c r="AE227" s="50"/>
      <c r="AF227" s="50"/>
      <c r="AG227" s="14"/>
      <c r="AH227" s="70">
        <f t="shared" si="135"/>
        <v>7</v>
      </c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X227" s="74">
        <f t="shared" si="111"/>
        <v>18</v>
      </c>
      <c r="AY227" s="75">
        <f t="shared" si="112"/>
        <v>17</v>
      </c>
      <c r="AZ227" s="76">
        <f t="shared" si="136"/>
      </c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7"/>
      <c r="CG227" s="86">
        <f t="shared" si="144"/>
      </c>
      <c r="CH227" s="87">
        <f t="shared" si="145"/>
      </c>
      <c r="CI227" s="87">
        <f t="shared" si="113"/>
      </c>
      <c r="CJ227" s="87">
        <f t="shared" si="137"/>
      </c>
      <c r="CK227" s="88">
        <f t="shared" si="138"/>
        <v>1</v>
      </c>
      <c r="CL227" s="88">
        <f t="shared" si="139"/>
      </c>
      <c r="CM227" s="88">
        <f t="shared" si="140"/>
      </c>
      <c r="CN227" s="88">
        <f t="shared" si="114"/>
      </c>
      <c r="CO227" s="88">
        <f t="shared" si="115"/>
      </c>
      <c r="CP227" s="89">
        <f t="shared" si="141"/>
      </c>
      <c r="CQ227" s="89">
        <f t="shared" si="116"/>
      </c>
      <c r="CR227" s="89">
        <f t="shared" si="117"/>
      </c>
      <c r="CS227" s="90">
        <f t="shared" si="118"/>
      </c>
      <c r="CU227" s="59">
        <v>202</v>
      </c>
    </row>
    <row r="228" spans="1:99" ht="16.5" thickBot="1" thickTop="1">
      <c r="A228" s="2"/>
      <c r="B228" s="2"/>
      <c r="C228" s="2"/>
      <c r="D228" s="2"/>
      <c r="E228" s="2"/>
      <c r="F228" s="44">
        <f t="shared" si="119"/>
        <v>3</v>
      </c>
      <c r="G228" s="44">
        <f t="shared" si="120"/>
        <v>0</v>
      </c>
      <c r="H228" s="44">
        <f t="shared" si="121"/>
        <v>2</v>
      </c>
      <c r="I228" s="44">
        <f t="shared" si="142"/>
        <v>3</v>
      </c>
      <c r="J228" s="55"/>
      <c r="K228" s="59">
        <v>203</v>
      </c>
      <c r="L228" s="57">
        <f t="shared" si="122"/>
        <v>227</v>
      </c>
      <c r="M228" s="60">
        <f t="shared" si="123"/>
      </c>
      <c r="N228" s="121"/>
      <c r="O228" s="126">
        <f t="shared" si="124"/>
        <v>11</v>
      </c>
      <c r="P228" s="126">
        <f t="shared" si="125"/>
        <v>56</v>
      </c>
      <c r="Q228" s="126">
        <f t="shared" si="126"/>
        <v>35</v>
      </c>
      <c r="R228" s="126">
        <f t="shared" si="127"/>
        <v>50</v>
      </c>
      <c r="S228" s="58">
        <f t="shared" si="128"/>
      </c>
      <c r="T228" s="58">
        <f t="shared" si="129"/>
      </c>
      <c r="U228" s="58">
        <f t="shared" si="130"/>
      </c>
      <c r="V228" s="58">
        <f t="shared" si="131"/>
      </c>
      <c r="W228" s="58">
        <f t="shared" si="132"/>
      </c>
      <c r="X228" s="58">
        <f t="shared" si="133"/>
      </c>
      <c r="Y228" s="141">
        <f t="shared" si="143"/>
      </c>
      <c r="Z228" s="144">
        <f t="shared" si="134"/>
      </c>
      <c r="AA228" s="14"/>
      <c r="AB228" s="69">
        <f t="shared" si="110"/>
        <v>3</v>
      </c>
      <c r="AC228" s="50"/>
      <c r="AD228" s="50"/>
      <c r="AE228" s="50"/>
      <c r="AF228" s="50"/>
      <c r="AG228" s="14"/>
      <c r="AH228" s="70">
        <f t="shared" si="135"/>
        <v>8</v>
      </c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X228" s="74">
        <f t="shared" si="111"/>
        <v>19</v>
      </c>
      <c r="AY228" s="75">
        <f t="shared" si="112"/>
        <v>21</v>
      </c>
      <c r="AZ228" s="76">
        <f t="shared" si="136"/>
      </c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7"/>
      <c r="CG228" s="86">
        <f t="shared" si="144"/>
      </c>
      <c r="CH228" s="87">
        <f t="shared" si="145"/>
      </c>
      <c r="CI228" s="87">
        <f t="shared" si="113"/>
      </c>
      <c r="CJ228" s="87">
        <f t="shared" si="137"/>
      </c>
      <c r="CK228" s="88">
        <f t="shared" si="138"/>
        <v>1</v>
      </c>
      <c r="CL228" s="88">
        <f t="shared" si="139"/>
      </c>
      <c r="CM228" s="88">
        <f t="shared" si="140"/>
      </c>
      <c r="CN228" s="88">
        <f t="shared" si="114"/>
      </c>
      <c r="CO228" s="88">
        <f t="shared" si="115"/>
      </c>
      <c r="CP228" s="89">
        <f t="shared" si="141"/>
      </c>
      <c r="CQ228" s="89">
        <f t="shared" si="116"/>
      </c>
      <c r="CR228" s="89">
        <f t="shared" si="117"/>
      </c>
      <c r="CS228" s="90">
        <f t="shared" si="118"/>
      </c>
      <c r="CU228" s="59">
        <v>203</v>
      </c>
    </row>
    <row r="229" spans="1:99" ht="16.5" thickBot="1" thickTop="1">
      <c r="A229" s="2"/>
      <c r="B229" s="2"/>
      <c r="C229" s="2"/>
      <c r="D229" s="2"/>
      <c r="E229" s="2"/>
      <c r="F229" s="44">
        <f t="shared" si="119"/>
        <v>3</v>
      </c>
      <c r="G229" s="44">
        <f t="shared" si="120"/>
        <v>0</v>
      </c>
      <c r="H229" s="44">
        <f t="shared" si="121"/>
        <v>3</v>
      </c>
      <c r="I229" s="44">
        <f t="shared" si="142"/>
        <v>0</v>
      </c>
      <c r="J229" s="55"/>
      <c r="K229" s="59">
        <v>204</v>
      </c>
      <c r="L229" s="57">
        <f t="shared" si="122"/>
        <v>51</v>
      </c>
      <c r="M229" s="60">
        <f t="shared" si="123"/>
      </c>
      <c r="N229" s="121"/>
      <c r="O229" s="126">
        <f t="shared" si="124"/>
        <v>12</v>
      </c>
      <c r="P229" s="126">
        <f t="shared" si="125"/>
        <v>12</v>
      </c>
      <c r="Q229" s="126">
        <f t="shared" si="126"/>
        <v>51</v>
      </c>
      <c r="R229" s="126">
        <f t="shared" si="127"/>
        <v>51</v>
      </c>
      <c r="S229" s="58">
        <f t="shared" si="128"/>
        <v>1</v>
      </c>
      <c r="T229" s="58">
        <f t="shared" si="129"/>
      </c>
      <c r="U229" s="58">
        <f t="shared" si="130"/>
      </c>
      <c r="V229" s="58">
        <f t="shared" si="131"/>
      </c>
      <c r="W229" s="58">
        <f t="shared" si="132"/>
      </c>
      <c r="X229" s="58">
        <f t="shared" si="133"/>
        <v>1</v>
      </c>
      <c r="Y229" s="141">
        <f t="shared" si="143"/>
      </c>
      <c r="Z229" s="144">
        <f t="shared" si="134"/>
      </c>
      <c r="AA229" s="14"/>
      <c r="AB229" s="69">
        <f t="shared" si="110"/>
        <v>3</v>
      </c>
      <c r="AC229" s="50"/>
      <c r="AD229" s="50"/>
      <c r="AE229" s="50"/>
      <c r="AF229" s="50"/>
      <c r="AG229" s="14"/>
      <c r="AH229" s="70">
        <f t="shared" si="135"/>
        <v>6</v>
      </c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X229" s="74">
        <f t="shared" si="111"/>
        <v>18</v>
      </c>
      <c r="AY229" s="75">
        <f t="shared" si="112"/>
        <v>12</v>
      </c>
      <c r="AZ229" s="76">
        <f t="shared" si="136"/>
      </c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7"/>
      <c r="CG229" s="86">
        <f t="shared" si="144"/>
      </c>
      <c r="CH229" s="87">
        <f t="shared" si="145"/>
        <v>1</v>
      </c>
      <c r="CI229" s="87">
        <f t="shared" si="113"/>
      </c>
      <c r="CJ229" s="87">
        <f t="shared" si="137"/>
      </c>
      <c r="CK229" s="88">
        <f t="shared" si="138"/>
      </c>
      <c r="CL229" s="88">
        <f t="shared" si="139"/>
      </c>
      <c r="CM229" s="88">
        <f t="shared" si="140"/>
      </c>
      <c r="CN229" s="88">
        <f t="shared" si="114"/>
      </c>
      <c r="CO229" s="88">
        <f t="shared" si="115"/>
      </c>
      <c r="CP229" s="89">
        <f t="shared" si="141"/>
      </c>
      <c r="CQ229" s="89">
        <f t="shared" si="116"/>
      </c>
      <c r="CR229" s="89">
        <f t="shared" si="117"/>
      </c>
      <c r="CS229" s="90">
        <f t="shared" si="118"/>
      </c>
      <c r="CU229" s="59">
        <v>204</v>
      </c>
    </row>
    <row r="230" spans="1:99" ht="16.5" thickBot="1" thickTop="1">
      <c r="A230" s="2"/>
      <c r="B230" s="2"/>
      <c r="C230" s="2"/>
      <c r="D230" s="2"/>
      <c r="E230" s="2"/>
      <c r="F230" s="44">
        <f t="shared" si="119"/>
        <v>3</v>
      </c>
      <c r="G230" s="44">
        <f t="shared" si="120"/>
        <v>0</v>
      </c>
      <c r="H230" s="44">
        <f t="shared" si="121"/>
        <v>3</v>
      </c>
      <c r="I230" s="44">
        <f t="shared" si="142"/>
        <v>1</v>
      </c>
      <c r="J230" s="55"/>
      <c r="K230" s="59">
        <v>205</v>
      </c>
      <c r="L230" s="57">
        <f t="shared" si="122"/>
        <v>115</v>
      </c>
      <c r="M230" s="60">
        <f t="shared" si="123"/>
      </c>
      <c r="N230" s="121"/>
      <c r="O230" s="126">
        <f t="shared" si="124"/>
        <v>13</v>
      </c>
      <c r="P230" s="126">
        <f t="shared" si="125"/>
        <v>28</v>
      </c>
      <c r="Q230" s="126">
        <f t="shared" si="126"/>
        <v>51</v>
      </c>
      <c r="R230" s="126">
        <f t="shared" si="127"/>
        <v>51</v>
      </c>
      <c r="S230" s="58">
        <f t="shared" si="128"/>
      </c>
      <c r="T230" s="58">
        <f t="shared" si="129"/>
      </c>
      <c r="U230" s="58">
        <f t="shared" si="130"/>
      </c>
      <c r="V230" s="58">
        <f t="shared" si="131"/>
      </c>
      <c r="W230" s="58">
        <f t="shared" si="132"/>
      </c>
      <c r="X230" s="58">
        <f t="shared" si="133"/>
        <v>1</v>
      </c>
      <c r="Y230" s="141">
        <f t="shared" si="143"/>
      </c>
      <c r="Z230" s="144">
        <f t="shared" si="134"/>
      </c>
      <c r="AA230" s="14"/>
      <c r="AB230" s="69">
        <f t="shared" si="110"/>
        <v>3</v>
      </c>
      <c r="AC230" s="50"/>
      <c r="AD230" s="50"/>
      <c r="AE230" s="50"/>
      <c r="AF230" s="50"/>
      <c r="AG230" s="14"/>
      <c r="AH230" s="70">
        <f t="shared" si="135"/>
        <v>7</v>
      </c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X230" s="74">
        <f t="shared" si="111"/>
        <v>19</v>
      </c>
      <c r="AY230" s="75">
        <f t="shared" si="112"/>
        <v>16</v>
      </c>
      <c r="AZ230" s="76">
        <f t="shared" si="136"/>
      </c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7"/>
      <c r="CG230" s="86">
        <f t="shared" si="144"/>
      </c>
      <c r="CH230" s="87">
        <f t="shared" si="145"/>
      </c>
      <c r="CI230" s="87">
        <f t="shared" si="113"/>
      </c>
      <c r="CJ230" s="87">
        <f t="shared" si="137"/>
      </c>
      <c r="CK230" s="88">
        <f t="shared" si="138"/>
        <v>1</v>
      </c>
      <c r="CL230" s="88">
        <f t="shared" si="139"/>
      </c>
      <c r="CM230" s="88">
        <f t="shared" si="140"/>
      </c>
      <c r="CN230" s="88">
        <f t="shared" si="114"/>
      </c>
      <c r="CO230" s="88">
        <f t="shared" si="115"/>
      </c>
      <c r="CP230" s="89">
        <f t="shared" si="141"/>
      </c>
      <c r="CQ230" s="89">
        <f t="shared" si="116"/>
      </c>
      <c r="CR230" s="89">
        <f t="shared" si="117"/>
      </c>
      <c r="CS230" s="90">
        <f t="shared" si="118"/>
      </c>
      <c r="CU230" s="59">
        <v>205</v>
      </c>
    </row>
    <row r="231" spans="1:99" ht="16.5" thickBot="1" thickTop="1">
      <c r="A231" s="2"/>
      <c r="B231" s="2"/>
      <c r="C231" s="2"/>
      <c r="D231" s="2"/>
      <c r="E231" s="2"/>
      <c r="F231" s="44">
        <f t="shared" si="119"/>
        <v>3</v>
      </c>
      <c r="G231" s="44">
        <f t="shared" si="120"/>
        <v>0</v>
      </c>
      <c r="H231" s="44">
        <f t="shared" si="121"/>
        <v>3</v>
      </c>
      <c r="I231" s="44">
        <f t="shared" si="142"/>
        <v>2</v>
      </c>
      <c r="J231" s="55"/>
      <c r="K231" s="59">
        <v>206</v>
      </c>
      <c r="L231" s="57">
        <f t="shared" si="122"/>
        <v>179</v>
      </c>
      <c r="M231" s="60">
        <f t="shared" si="123"/>
      </c>
      <c r="N231" s="121"/>
      <c r="O231" s="126">
        <f t="shared" si="124"/>
        <v>14</v>
      </c>
      <c r="P231" s="126">
        <f t="shared" si="125"/>
        <v>44</v>
      </c>
      <c r="Q231" s="126">
        <f t="shared" si="126"/>
        <v>51</v>
      </c>
      <c r="R231" s="126">
        <f t="shared" si="127"/>
        <v>51</v>
      </c>
      <c r="S231" s="58">
        <f t="shared" si="128"/>
      </c>
      <c r="T231" s="58">
        <f t="shared" si="129"/>
      </c>
      <c r="U231" s="58">
        <f t="shared" si="130"/>
      </c>
      <c r="V231" s="58">
        <f t="shared" si="131"/>
      </c>
      <c r="W231" s="58">
        <f t="shared" si="132"/>
      </c>
      <c r="X231" s="58">
        <f t="shared" si="133"/>
        <v>1</v>
      </c>
      <c r="Y231" s="141">
        <f t="shared" si="143"/>
      </c>
      <c r="Z231" s="144">
        <f t="shared" si="134"/>
      </c>
      <c r="AA231" s="14"/>
      <c r="AB231" s="69">
        <f t="shared" si="110"/>
        <v>3</v>
      </c>
      <c r="AC231" s="50"/>
      <c r="AD231" s="50"/>
      <c r="AE231" s="50"/>
      <c r="AF231" s="50"/>
      <c r="AG231" s="14"/>
      <c r="AH231" s="70">
        <f t="shared" si="135"/>
        <v>8</v>
      </c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X231" s="74">
        <f t="shared" si="111"/>
        <v>20</v>
      </c>
      <c r="AY231" s="75">
        <f t="shared" si="112"/>
        <v>20</v>
      </c>
      <c r="AZ231" s="76">
        <f t="shared" si="136"/>
        <v>1</v>
      </c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7"/>
      <c r="CG231" s="86">
        <f t="shared" si="144"/>
      </c>
      <c r="CH231" s="87">
        <f t="shared" si="145"/>
      </c>
      <c r="CI231" s="87">
        <f t="shared" si="113"/>
      </c>
      <c r="CJ231" s="87">
        <f t="shared" si="137"/>
      </c>
      <c r="CK231" s="88">
        <f t="shared" si="138"/>
        <v>1</v>
      </c>
      <c r="CL231" s="88">
        <f t="shared" si="139"/>
      </c>
      <c r="CM231" s="88">
        <f t="shared" si="140"/>
      </c>
      <c r="CN231" s="88">
        <f t="shared" si="114"/>
      </c>
      <c r="CO231" s="88">
        <f t="shared" si="115"/>
      </c>
      <c r="CP231" s="89">
        <f t="shared" si="141"/>
      </c>
      <c r="CQ231" s="89">
        <f t="shared" si="116"/>
      </c>
      <c r="CR231" s="89">
        <f t="shared" si="117"/>
      </c>
      <c r="CS231" s="90">
        <f t="shared" si="118"/>
      </c>
      <c r="CU231" s="59">
        <v>206</v>
      </c>
    </row>
    <row r="232" spans="1:99" ht="16.5" thickBot="1" thickTop="1">
      <c r="A232" s="2"/>
      <c r="B232" s="2"/>
      <c r="C232" s="2"/>
      <c r="D232" s="2"/>
      <c r="E232" s="2"/>
      <c r="F232" s="44">
        <f t="shared" si="119"/>
        <v>3</v>
      </c>
      <c r="G232" s="44">
        <f t="shared" si="120"/>
        <v>0</v>
      </c>
      <c r="H232" s="44">
        <f t="shared" si="121"/>
        <v>3</v>
      </c>
      <c r="I232" s="44">
        <f t="shared" si="142"/>
        <v>3</v>
      </c>
      <c r="J232" s="55"/>
      <c r="K232" s="59">
        <v>207</v>
      </c>
      <c r="L232" s="57">
        <f t="shared" si="122"/>
        <v>243</v>
      </c>
      <c r="M232" s="60">
        <f t="shared" si="123"/>
      </c>
      <c r="N232" s="121"/>
      <c r="O232" s="126">
        <f t="shared" si="124"/>
        <v>15</v>
      </c>
      <c r="P232" s="126">
        <f t="shared" si="125"/>
        <v>60</v>
      </c>
      <c r="Q232" s="126">
        <f t="shared" si="126"/>
        <v>51</v>
      </c>
      <c r="R232" s="126">
        <f t="shared" si="127"/>
        <v>51</v>
      </c>
      <c r="S232" s="58">
        <f t="shared" si="128"/>
      </c>
      <c r="T232" s="58">
        <f t="shared" si="129"/>
      </c>
      <c r="U232" s="58">
        <f t="shared" si="130"/>
      </c>
      <c r="V232" s="58">
        <f t="shared" si="131"/>
      </c>
      <c r="W232" s="58">
        <f t="shared" si="132"/>
      </c>
      <c r="X232" s="58">
        <f t="shared" si="133"/>
        <v>1</v>
      </c>
      <c r="Y232" s="141">
        <f t="shared" si="143"/>
      </c>
      <c r="Z232" s="144">
        <f t="shared" si="134"/>
      </c>
      <c r="AA232" s="14"/>
      <c r="AB232" s="69">
        <f t="shared" si="110"/>
        <v>2</v>
      </c>
      <c r="AC232" s="50"/>
      <c r="AD232" s="50"/>
      <c r="AE232" s="50"/>
      <c r="AF232" s="50"/>
      <c r="AG232" s="14"/>
      <c r="AH232" s="70">
        <f t="shared" si="135"/>
        <v>9</v>
      </c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X232" s="74">
        <f t="shared" si="111"/>
        <v>21</v>
      </c>
      <c r="AY232" s="75">
        <f t="shared" si="112"/>
        <v>24</v>
      </c>
      <c r="AZ232" s="76">
        <f t="shared" si="136"/>
      </c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7"/>
      <c r="CG232" s="86">
        <f t="shared" si="144"/>
      </c>
      <c r="CH232" s="87">
        <f t="shared" si="145"/>
      </c>
      <c r="CI232" s="87">
        <f t="shared" si="113"/>
      </c>
      <c r="CJ232" s="87">
        <f t="shared" si="137"/>
      </c>
      <c r="CK232" s="88">
        <f t="shared" si="138"/>
        <v>1</v>
      </c>
      <c r="CL232" s="88">
        <f t="shared" si="139"/>
      </c>
      <c r="CM232" s="88">
        <f t="shared" si="140"/>
      </c>
      <c r="CN232" s="88">
        <f t="shared" si="114"/>
      </c>
      <c r="CO232" s="88">
        <f t="shared" si="115"/>
      </c>
      <c r="CP232" s="89">
        <f t="shared" si="141"/>
      </c>
      <c r="CQ232" s="89">
        <f t="shared" si="116"/>
      </c>
      <c r="CR232" s="89">
        <f t="shared" si="117"/>
      </c>
      <c r="CS232" s="90">
        <f t="shared" si="118"/>
      </c>
      <c r="CU232" s="59">
        <v>207</v>
      </c>
    </row>
    <row r="233" spans="1:99" ht="16.5" thickBot="1" thickTop="1">
      <c r="A233" s="2"/>
      <c r="B233" s="2"/>
      <c r="C233" s="2"/>
      <c r="D233" s="2"/>
      <c r="E233" s="2"/>
      <c r="F233" s="44">
        <f t="shared" si="119"/>
        <v>3</v>
      </c>
      <c r="G233" s="44">
        <f t="shared" si="120"/>
        <v>1</v>
      </c>
      <c r="H233" s="44">
        <f t="shared" si="121"/>
        <v>0</v>
      </c>
      <c r="I233" s="44">
        <f t="shared" si="142"/>
        <v>0</v>
      </c>
      <c r="J233" s="55"/>
      <c r="K233" s="59">
        <v>208</v>
      </c>
      <c r="L233" s="57">
        <f t="shared" si="122"/>
        <v>7</v>
      </c>
      <c r="M233" s="60">
        <f t="shared" si="123"/>
      </c>
      <c r="N233" s="121"/>
      <c r="O233" s="126">
        <f t="shared" si="124"/>
        <v>16</v>
      </c>
      <c r="P233" s="126">
        <f t="shared" si="125"/>
        <v>1</v>
      </c>
      <c r="Q233" s="126">
        <f t="shared" si="126"/>
        <v>7</v>
      </c>
      <c r="R233" s="126">
        <f t="shared" si="127"/>
        <v>52</v>
      </c>
      <c r="S233" s="58">
        <f t="shared" si="128"/>
      </c>
      <c r="T233" s="58">
        <f t="shared" si="129"/>
      </c>
      <c r="U233" s="58">
        <f t="shared" si="130"/>
      </c>
      <c r="V233" s="58">
        <f t="shared" si="131"/>
      </c>
      <c r="W233" s="58">
        <f t="shared" si="132"/>
      </c>
      <c r="X233" s="58">
        <f t="shared" si="133"/>
      </c>
      <c r="Y233" s="141">
        <f t="shared" si="143"/>
      </c>
      <c r="Z233" s="144">
        <f t="shared" si="134"/>
      </c>
      <c r="AA233" s="14"/>
      <c r="AB233" s="69">
        <f t="shared" si="110"/>
        <v>2</v>
      </c>
      <c r="AC233" s="50"/>
      <c r="AD233" s="50"/>
      <c r="AE233" s="50"/>
      <c r="AF233" s="50"/>
      <c r="AG233" s="14"/>
      <c r="AH233" s="70">
        <f t="shared" si="135"/>
        <v>4</v>
      </c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X233" s="74">
        <f t="shared" si="111"/>
        <v>15</v>
      </c>
      <c r="AY233" s="75">
        <f t="shared" si="112"/>
        <v>5</v>
      </c>
      <c r="AZ233" s="76">
        <f t="shared" si="136"/>
      </c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7"/>
      <c r="CG233" s="86">
        <f t="shared" si="144"/>
      </c>
      <c r="CH233" s="87">
        <f t="shared" si="145"/>
        <v>1</v>
      </c>
      <c r="CI233" s="87">
        <f t="shared" si="113"/>
        <v>1</v>
      </c>
      <c r="CJ233" s="87">
        <f t="shared" si="137"/>
      </c>
      <c r="CK233" s="88">
        <f t="shared" si="138"/>
      </c>
      <c r="CL233" s="88">
        <f t="shared" si="139"/>
      </c>
      <c r="CM233" s="88">
        <f t="shared" si="140"/>
      </c>
      <c r="CN233" s="88">
        <f t="shared" si="114"/>
      </c>
      <c r="CO233" s="88">
        <f t="shared" si="115"/>
      </c>
      <c r="CP233" s="89">
        <f t="shared" si="141"/>
      </c>
      <c r="CQ233" s="89">
        <f t="shared" si="116"/>
      </c>
      <c r="CR233" s="89">
        <f t="shared" si="117"/>
      </c>
      <c r="CS233" s="90">
        <f t="shared" si="118"/>
      </c>
      <c r="CU233" s="59">
        <v>208</v>
      </c>
    </row>
    <row r="234" spans="1:99" ht="16.5" thickBot="1" thickTop="1">
      <c r="A234" s="2"/>
      <c r="B234" s="2"/>
      <c r="C234" s="2"/>
      <c r="D234" s="2"/>
      <c r="E234" s="2"/>
      <c r="F234" s="44">
        <f t="shared" si="119"/>
        <v>3</v>
      </c>
      <c r="G234" s="44">
        <f t="shared" si="120"/>
        <v>1</v>
      </c>
      <c r="H234" s="44">
        <f t="shared" si="121"/>
        <v>0</v>
      </c>
      <c r="I234" s="44">
        <f t="shared" si="142"/>
        <v>1</v>
      </c>
      <c r="J234" s="55"/>
      <c r="K234" s="59">
        <v>209</v>
      </c>
      <c r="L234" s="57">
        <f t="shared" si="122"/>
        <v>71</v>
      </c>
      <c r="M234" s="60">
        <f t="shared" si="123"/>
      </c>
      <c r="N234" s="121"/>
      <c r="O234" s="126">
        <f t="shared" si="124"/>
        <v>17</v>
      </c>
      <c r="P234" s="126">
        <f t="shared" si="125"/>
        <v>17</v>
      </c>
      <c r="Q234" s="126">
        <f t="shared" si="126"/>
        <v>7</v>
      </c>
      <c r="R234" s="126">
        <f t="shared" si="127"/>
        <v>52</v>
      </c>
      <c r="S234" s="58">
        <f t="shared" si="128"/>
        <v>1</v>
      </c>
      <c r="T234" s="58">
        <f t="shared" si="129"/>
      </c>
      <c r="U234" s="58">
        <f t="shared" si="130"/>
      </c>
      <c r="V234" s="58">
        <f t="shared" si="131"/>
      </c>
      <c r="W234" s="58">
        <f t="shared" si="132"/>
      </c>
      <c r="X234" s="58">
        <f t="shared" si="133"/>
      </c>
      <c r="Y234" s="141">
        <f t="shared" si="143"/>
      </c>
      <c r="Z234" s="144">
        <f t="shared" si="134"/>
      </c>
      <c r="AA234" s="14"/>
      <c r="AB234" s="69">
        <f t="shared" si="110"/>
        <v>3</v>
      </c>
      <c r="AC234" s="50"/>
      <c r="AD234" s="50"/>
      <c r="AE234" s="50"/>
      <c r="AF234" s="50"/>
      <c r="AG234" s="14"/>
      <c r="AH234" s="70">
        <f t="shared" si="135"/>
        <v>5</v>
      </c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X234" s="74">
        <f t="shared" si="111"/>
        <v>16</v>
      </c>
      <c r="AY234" s="75">
        <f t="shared" si="112"/>
        <v>9</v>
      </c>
      <c r="AZ234" s="76">
        <f t="shared" si="136"/>
      </c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7"/>
      <c r="CG234" s="86">
        <f t="shared" si="144"/>
      </c>
      <c r="CH234" s="87">
        <f t="shared" si="145"/>
      </c>
      <c r="CI234" s="87">
        <f t="shared" si="113"/>
      </c>
      <c r="CJ234" s="87">
        <f t="shared" si="137"/>
      </c>
      <c r="CK234" s="88">
        <f t="shared" si="138"/>
        <v>1</v>
      </c>
      <c r="CL234" s="88">
        <f t="shared" si="139"/>
      </c>
      <c r="CM234" s="88">
        <f t="shared" si="140"/>
      </c>
      <c r="CN234" s="88">
        <f t="shared" si="114"/>
      </c>
      <c r="CO234" s="88">
        <f t="shared" si="115"/>
      </c>
      <c r="CP234" s="89">
        <f t="shared" si="141"/>
      </c>
      <c r="CQ234" s="89">
        <f t="shared" si="116"/>
      </c>
      <c r="CR234" s="89">
        <f t="shared" si="117"/>
      </c>
      <c r="CS234" s="90">
        <f t="shared" si="118"/>
      </c>
      <c r="CU234" s="59">
        <v>209</v>
      </c>
    </row>
    <row r="235" spans="1:99" ht="16.5" thickBot="1" thickTop="1">
      <c r="A235" s="2"/>
      <c r="B235" s="2"/>
      <c r="C235" s="2"/>
      <c r="D235" s="2"/>
      <c r="E235" s="2"/>
      <c r="F235" s="44">
        <f t="shared" si="119"/>
        <v>3</v>
      </c>
      <c r="G235" s="44">
        <f t="shared" si="120"/>
        <v>1</v>
      </c>
      <c r="H235" s="44">
        <f t="shared" si="121"/>
        <v>0</v>
      </c>
      <c r="I235" s="44">
        <f t="shared" si="142"/>
        <v>2</v>
      </c>
      <c r="J235" s="55"/>
      <c r="K235" s="59">
        <v>210</v>
      </c>
      <c r="L235" s="57">
        <f t="shared" si="122"/>
        <v>135</v>
      </c>
      <c r="M235" s="60">
        <f t="shared" si="123"/>
      </c>
      <c r="N235" s="121"/>
      <c r="O235" s="126">
        <f t="shared" si="124"/>
        <v>18</v>
      </c>
      <c r="P235" s="126">
        <f t="shared" si="125"/>
        <v>33</v>
      </c>
      <c r="Q235" s="126">
        <f t="shared" si="126"/>
        <v>7</v>
      </c>
      <c r="R235" s="126">
        <f t="shared" si="127"/>
        <v>52</v>
      </c>
      <c r="S235" s="58">
        <f t="shared" si="128"/>
      </c>
      <c r="T235" s="58">
        <f t="shared" si="129"/>
      </c>
      <c r="U235" s="58">
        <f t="shared" si="130"/>
      </c>
      <c r="V235" s="58">
        <f t="shared" si="131"/>
      </c>
      <c r="W235" s="58">
        <f t="shared" si="132"/>
      </c>
      <c r="X235" s="58">
        <f t="shared" si="133"/>
      </c>
      <c r="Y235" s="141">
        <f t="shared" si="143"/>
      </c>
      <c r="Z235" s="144">
        <f t="shared" si="134"/>
      </c>
      <c r="AA235" s="14"/>
      <c r="AB235" s="69">
        <f t="shared" si="110"/>
        <v>3</v>
      </c>
      <c r="AC235" s="50"/>
      <c r="AD235" s="50"/>
      <c r="AE235" s="50"/>
      <c r="AF235" s="50"/>
      <c r="AG235" s="14"/>
      <c r="AH235" s="70">
        <f t="shared" si="135"/>
        <v>6</v>
      </c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X235" s="74">
        <f t="shared" si="111"/>
        <v>17</v>
      </c>
      <c r="AY235" s="75">
        <f t="shared" si="112"/>
        <v>13</v>
      </c>
      <c r="AZ235" s="76">
        <f t="shared" si="136"/>
      </c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7"/>
      <c r="CG235" s="86">
        <f t="shared" si="144"/>
      </c>
      <c r="CH235" s="87">
        <f t="shared" si="145"/>
      </c>
      <c r="CI235" s="87">
        <f t="shared" si="113"/>
      </c>
      <c r="CJ235" s="87">
        <f t="shared" si="137"/>
      </c>
      <c r="CK235" s="88">
        <f t="shared" si="138"/>
        <v>1</v>
      </c>
      <c r="CL235" s="88">
        <f t="shared" si="139"/>
      </c>
      <c r="CM235" s="88">
        <f t="shared" si="140"/>
      </c>
      <c r="CN235" s="88">
        <f t="shared" si="114"/>
      </c>
      <c r="CO235" s="88">
        <f t="shared" si="115"/>
      </c>
      <c r="CP235" s="89">
        <f t="shared" si="141"/>
      </c>
      <c r="CQ235" s="89">
        <f t="shared" si="116"/>
      </c>
      <c r="CR235" s="89">
        <f t="shared" si="117"/>
      </c>
      <c r="CS235" s="90">
        <f t="shared" si="118"/>
      </c>
      <c r="CU235" s="59">
        <v>210</v>
      </c>
    </row>
    <row r="236" spans="1:99" ht="16.5" thickBot="1" thickTop="1">
      <c r="A236" s="2"/>
      <c r="B236" s="2"/>
      <c r="C236" s="2"/>
      <c r="D236" s="2"/>
      <c r="E236" s="2"/>
      <c r="F236" s="44">
        <f t="shared" si="119"/>
        <v>3</v>
      </c>
      <c r="G236" s="44">
        <f t="shared" si="120"/>
        <v>1</v>
      </c>
      <c r="H236" s="44">
        <f t="shared" si="121"/>
        <v>0</v>
      </c>
      <c r="I236" s="44">
        <f t="shared" si="142"/>
        <v>3</v>
      </c>
      <c r="J236" s="55"/>
      <c r="K236" s="59">
        <v>211</v>
      </c>
      <c r="L236" s="57">
        <f t="shared" si="122"/>
        <v>199</v>
      </c>
      <c r="M236" s="60">
        <f t="shared" si="123"/>
      </c>
      <c r="N236" s="121"/>
      <c r="O236" s="126">
        <f t="shared" si="124"/>
        <v>19</v>
      </c>
      <c r="P236" s="126">
        <f t="shared" si="125"/>
        <v>49</v>
      </c>
      <c r="Q236" s="126">
        <f t="shared" si="126"/>
        <v>7</v>
      </c>
      <c r="R236" s="126">
        <f t="shared" si="127"/>
        <v>52</v>
      </c>
      <c r="S236" s="58">
        <f t="shared" si="128"/>
      </c>
      <c r="T236" s="58">
        <f t="shared" si="129"/>
      </c>
      <c r="U236" s="58">
        <f t="shared" si="130"/>
      </c>
      <c r="V236" s="58">
        <f t="shared" si="131"/>
      </c>
      <c r="W236" s="58">
        <f t="shared" si="132"/>
      </c>
      <c r="X236" s="58">
        <f t="shared" si="133"/>
      </c>
      <c r="Y236" s="141">
        <f t="shared" si="143"/>
      </c>
      <c r="Z236" s="144">
        <f t="shared" si="134"/>
      </c>
      <c r="AA236" s="14"/>
      <c r="AB236" s="69">
        <f t="shared" si="110"/>
        <v>3</v>
      </c>
      <c r="AC236" s="50"/>
      <c r="AD236" s="50"/>
      <c r="AE236" s="50"/>
      <c r="AF236" s="50"/>
      <c r="AG236" s="14"/>
      <c r="AH236" s="70">
        <f t="shared" si="135"/>
        <v>7</v>
      </c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X236" s="74">
        <f t="shared" si="111"/>
        <v>18</v>
      </c>
      <c r="AY236" s="75">
        <f t="shared" si="112"/>
        <v>17</v>
      </c>
      <c r="AZ236" s="76">
        <f t="shared" si="136"/>
      </c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7"/>
      <c r="CG236" s="86">
        <f t="shared" si="144"/>
      </c>
      <c r="CH236" s="87">
        <f t="shared" si="145"/>
      </c>
      <c r="CI236" s="87">
        <f t="shared" si="113"/>
      </c>
      <c r="CJ236" s="87">
        <f t="shared" si="137"/>
      </c>
      <c r="CK236" s="88">
        <f t="shared" si="138"/>
        <v>1</v>
      </c>
      <c r="CL236" s="88">
        <f t="shared" si="139"/>
      </c>
      <c r="CM236" s="88">
        <f t="shared" si="140"/>
      </c>
      <c r="CN236" s="88">
        <f t="shared" si="114"/>
      </c>
      <c r="CO236" s="88">
        <f t="shared" si="115"/>
      </c>
      <c r="CP236" s="89">
        <f t="shared" si="141"/>
      </c>
      <c r="CQ236" s="89">
        <f t="shared" si="116"/>
      </c>
      <c r="CR236" s="89">
        <f t="shared" si="117"/>
      </c>
      <c r="CS236" s="90">
        <f t="shared" si="118"/>
      </c>
      <c r="CU236" s="59">
        <v>211</v>
      </c>
    </row>
    <row r="237" spans="1:99" ht="16.5" thickBot="1" thickTop="1">
      <c r="A237" s="2"/>
      <c r="B237" s="2"/>
      <c r="C237" s="2"/>
      <c r="D237" s="2"/>
      <c r="E237" s="2"/>
      <c r="F237" s="44">
        <f t="shared" si="119"/>
        <v>3</v>
      </c>
      <c r="G237" s="44">
        <f t="shared" si="120"/>
        <v>1</v>
      </c>
      <c r="H237" s="44">
        <f t="shared" si="121"/>
        <v>1</v>
      </c>
      <c r="I237" s="44">
        <f t="shared" si="142"/>
        <v>0</v>
      </c>
      <c r="J237" s="55"/>
      <c r="K237" s="59">
        <v>212</v>
      </c>
      <c r="L237" s="57">
        <f t="shared" si="122"/>
        <v>23</v>
      </c>
      <c r="M237" s="60">
        <f t="shared" si="123"/>
      </c>
      <c r="N237" s="121"/>
      <c r="O237" s="126">
        <f t="shared" si="124"/>
        <v>20</v>
      </c>
      <c r="P237" s="126">
        <f t="shared" si="125"/>
        <v>5</v>
      </c>
      <c r="Q237" s="126">
        <f t="shared" si="126"/>
        <v>23</v>
      </c>
      <c r="R237" s="126">
        <f t="shared" si="127"/>
        <v>53</v>
      </c>
      <c r="S237" s="58">
        <f t="shared" si="128"/>
      </c>
      <c r="T237" s="58">
        <f t="shared" si="129"/>
      </c>
      <c r="U237" s="58">
        <f t="shared" si="130"/>
      </c>
      <c r="V237" s="58">
        <f t="shared" si="131"/>
      </c>
      <c r="W237" s="58">
        <f t="shared" si="132"/>
      </c>
      <c r="X237" s="58">
        <f t="shared" si="133"/>
      </c>
      <c r="Y237" s="141">
        <f t="shared" si="143"/>
      </c>
      <c r="Z237" s="144">
        <f t="shared" si="134"/>
      </c>
      <c r="AA237" s="14"/>
      <c r="AB237" s="69">
        <f t="shared" si="110"/>
        <v>2</v>
      </c>
      <c r="AC237" s="50"/>
      <c r="AD237" s="50"/>
      <c r="AE237" s="50"/>
      <c r="AF237" s="50"/>
      <c r="AG237" s="14"/>
      <c r="AH237" s="70">
        <f t="shared" si="135"/>
        <v>5</v>
      </c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X237" s="74">
        <f t="shared" si="111"/>
        <v>17</v>
      </c>
      <c r="AY237" s="75">
        <f t="shared" si="112"/>
        <v>8</v>
      </c>
      <c r="AZ237" s="76">
        <f t="shared" si="136"/>
      </c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7"/>
      <c r="CG237" s="86">
        <f t="shared" si="144"/>
      </c>
      <c r="CH237" s="87">
        <f t="shared" si="145"/>
      </c>
      <c r="CI237" s="87">
        <f t="shared" si="113"/>
      </c>
      <c r="CJ237" s="87">
        <f t="shared" si="137"/>
      </c>
      <c r="CK237" s="88">
        <f t="shared" si="138"/>
        <v>1</v>
      </c>
      <c r="CL237" s="88">
        <f t="shared" si="139"/>
        <v>1</v>
      </c>
      <c r="CM237" s="88">
        <f t="shared" si="140"/>
      </c>
      <c r="CN237" s="88">
        <f t="shared" si="114"/>
        <v>1</v>
      </c>
      <c r="CO237" s="88">
        <f t="shared" si="115"/>
      </c>
      <c r="CP237" s="89">
        <f t="shared" si="141"/>
      </c>
      <c r="CQ237" s="89">
        <f t="shared" si="116"/>
      </c>
      <c r="CR237" s="89">
        <f t="shared" si="117"/>
      </c>
      <c r="CS237" s="90">
        <f t="shared" si="118"/>
      </c>
      <c r="CU237" s="59">
        <v>212</v>
      </c>
    </row>
    <row r="238" spans="1:99" ht="16.5" thickBot="1" thickTop="1">
      <c r="A238" s="2"/>
      <c r="B238" s="2"/>
      <c r="C238" s="2"/>
      <c r="D238" s="2"/>
      <c r="E238" s="2"/>
      <c r="F238" s="44">
        <f t="shared" si="119"/>
        <v>3</v>
      </c>
      <c r="G238" s="44">
        <f t="shared" si="120"/>
        <v>1</v>
      </c>
      <c r="H238" s="44">
        <f t="shared" si="121"/>
        <v>1</v>
      </c>
      <c r="I238" s="44">
        <f t="shared" si="142"/>
        <v>1</v>
      </c>
      <c r="J238" s="55"/>
      <c r="K238" s="59">
        <v>213</v>
      </c>
      <c r="L238" s="57">
        <f t="shared" si="122"/>
        <v>87</v>
      </c>
      <c r="M238" s="60">
        <f t="shared" si="123"/>
      </c>
      <c r="N238" s="121"/>
      <c r="O238" s="126">
        <f t="shared" si="124"/>
        <v>21</v>
      </c>
      <c r="P238" s="126">
        <f t="shared" si="125"/>
        <v>21</v>
      </c>
      <c r="Q238" s="126">
        <f t="shared" si="126"/>
        <v>23</v>
      </c>
      <c r="R238" s="126">
        <f t="shared" si="127"/>
        <v>53</v>
      </c>
      <c r="S238" s="58">
        <f t="shared" si="128"/>
        <v>1</v>
      </c>
      <c r="T238" s="58">
        <f t="shared" si="129"/>
      </c>
      <c r="U238" s="58">
        <f t="shared" si="130"/>
      </c>
      <c r="V238" s="58">
        <f t="shared" si="131"/>
      </c>
      <c r="W238" s="58">
        <f t="shared" si="132"/>
      </c>
      <c r="X238" s="58">
        <f t="shared" si="133"/>
      </c>
      <c r="Y238" s="141">
        <f t="shared" si="143"/>
      </c>
      <c r="Z238" s="144">
        <f t="shared" si="134"/>
      </c>
      <c r="AA238" s="14"/>
      <c r="AB238" s="69">
        <f t="shared" si="110"/>
        <v>1</v>
      </c>
      <c r="AC238" s="50"/>
      <c r="AD238" s="50"/>
      <c r="AE238" s="50"/>
      <c r="AF238" s="50"/>
      <c r="AG238" s="14"/>
      <c r="AH238" s="70">
        <f t="shared" si="135"/>
        <v>6</v>
      </c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X238" s="74">
        <f t="shared" si="111"/>
        <v>18</v>
      </c>
      <c r="AY238" s="75">
        <f t="shared" si="112"/>
        <v>12</v>
      </c>
      <c r="AZ238" s="76">
        <f t="shared" si="136"/>
      </c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7"/>
      <c r="CG238" s="86">
        <f t="shared" si="144"/>
      </c>
      <c r="CH238" s="87">
        <f t="shared" si="145"/>
      </c>
      <c r="CI238" s="87">
        <f t="shared" si="113"/>
      </c>
      <c r="CJ238" s="87">
        <f t="shared" si="137"/>
      </c>
      <c r="CK238" s="88">
        <f t="shared" si="138"/>
      </c>
      <c r="CL238" s="88">
        <f t="shared" si="139"/>
      </c>
      <c r="CM238" s="88">
        <f t="shared" si="140"/>
      </c>
      <c r="CN238" s="88">
        <f t="shared" si="114"/>
      </c>
      <c r="CO238" s="88">
        <f t="shared" si="115"/>
      </c>
      <c r="CP238" s="89">
        <f t="shared" si="141"/>
        <v>1</v>
      </c>
      <c r="CQ238" s="89">
        <f t="shared" si="116"/>
      </c>
      <c r="CR238" s="89">
        <f t="shared" si="117"/>
      </c>
      <c r="CS238" s="90">
        <f t="shared" si="118"/>
        <v>1</v>
      </c>
      <c r="CU238" s="59">
        <v>213</v>
      </c>
    </row>
    <row r="239" spans="1:99" ht="16.5" thickBot="1" thickTop="1">
      <c r="A239" s="2"/>
      <c r="B239" s="2"/>
      <c r="C239" s="2"/>
      <c r="D239" s="2"/>
      <c r="E239" s="2"/>
      <c r="F239" s="44">
        <f t="shared" si="119"/>
        <v>3</v>
      </c>
      <c r="G239" s="44">
        <f t="shared" si="120"/>
        <v>1</v>
      </c>
      <c r="H239" s="44">
        <f t="shared" si="121"/>
        <v>1</v>
      </c>
      <c r="I239" s="44">
        <f t="shared" si="142"/>
        <v>2</v>
      </c>
      <c r="J239" s="55"/>
      <c r="K239" s="59">
        <v>214</v>
      </c>
      <c r="L239" s="57">
        <f t="shared" si="122"/>
        <v>151</v>
      </c>
      <c r="M239" s="60">
        <f t="shared" si="123"/>
      </c>
      <c r="N239" s="121"/>
      <c r="O239" s="126">
        <f t="shared" si="124"/>
        <v>22</v>
      </c>
      <c r="P239" s="126">
        <f t="shared" si="125"/>
        <v>37</v>
      </c>
      <c r="Q239" s="126">
        <f t="shared" si="126"/>
        <v>23</v>
      </c>
      <c r="R239" s="126">
        <f t="shared" si="127"/>
        <v>53</v>
      </c>
      <c r="S239" s="58">
        <f t="shared" si="128"/>
      </c>
      <c r="T239" s="58">
        <f t="shared" si="129"/>
      </c>
      <c r="U239" s="58">
        <f t="shared" si="130"/>
      </c>
      <c r="V239" s="58">
        <f t="shared" si="131"/>
      </c>
      <c r="W239" s="58">
        <f t="shared" si="132"/>
      </c>
      <c r="X239" s="58">
        <f t="shared" si="133"/>
      </c>
      <c r="Y239" s="141">
        <f t="shared" si="143"/>
      </c>
      <c r="Z239" s="144">
        <f t="shared" si="134"/>
      </c>
      <c r="AA239" s="14"/>
      <c r="AB239" s="69">
        <f t="shared" si="110"/>
        <v>2</v>
      </c>
      <c r="AC239" s="50"/>
      <c r="AD239" s="50"/>
      <c r="AE239" s="50"/>
      <c r="AF239" s="50"/>
      <c r="AG239" s="14"/>
      <c r="AH239" s="70">
        <f t="shared" si="135"/>
        <v>7</v>
      </c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X239" s="74">
        <f t="shared" si="111"/>
        <v>19</v>
      </c>
      <c r="AY239" s="75">
        <f t="shared" si="112"/>
        <v>16</v>
      </c>
      <c r="AZ239" s="76">
        <f t="shared" si="136"/>
      </c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7"/>
      <c r="CG239" s="86">
        <f t="shared" si="144"/>
      </c>
      <c r="CH239" s="87">
        <f t="shared" si="145"/>
      </c>
      <c r="CI239" s="87">
        <f t="shared" si="113"/>
      </c>
      <c r="CJ239" s="87">
        <f t="shared" si="137"/>
      </c>
      <c r="CK239" s="88">
        <f t="shared" si="138"/>
      </c>
      <c r="CL239" s="88">
        <f t="shared" si="139"/>
      </c>
      <c r="CM239" s="88">
        <f t="shared" si="140"/>
      </c>
      <c r="CN239" s="88">
        <f t="shared" si="114"/>
      </c>
      <c r="CO239" s="88">
        <f t="shared" si="115"/>
      </c>
      <c r="CP239" s="89">
        <f t="shared" si="141"/>
        <v>1</v>
      </c>
      <c r="CQ239" s="89">
        <f t="shared" si="116"/>
      </c>
      <c r="CR239" s="89">
        <f t="shared" si="117"/>
      </c>
      <c r="CS239" s="90">
        <f t="shared" si="118"/>
      </c>
      <c r="CU239" s="59">
        <v>214</v>
      </c>
    </row>
    <row r="240" spans="1:99" ht="16.5" thickBot="1" thickTop="1">
      <c r="A240" s="2"/>
      <c r="B240" s="2"/>
      <c r="C240" s="2"/>
      <c r="D240" s="2"/>
      <c r="E240" s="2"/>
      <c r="F240" s="44">
        <f t="shared" si="119"/>
        <v>3</v>
      </c>
      <c r="G240" s="44">
        <f t="shared" si="120"/>
        <v>1</v>
      </c>
      <c r="H240" s="44">
        <f t="shared" si="121"/>
        <v>1</v>
      </c>
      <c r="I240" s="44">
        <f t="shared" si="142"/>
        <v>3</v>
      </c>
      <c r="J240" s="55"/>
      <c r="K240" s="59">
        <v>215</v>
      </c>
      <c r="L240" s="57">
        <f t="shared" si="122"/>
        <v>215</v>
      </c>
      <c r="M240" s="60">
        <f t="shared" si="123"/>
        <v>1</v>
      </c>
      <c r="N240" s="121"/>
      <c r="O240" s="126">
        <f t="shared" si="124"/>
        <v>23</v>
      </c>
      <c r="P240" s="126">
        <f t="shared" si="125"/>
        <v>53</v>
      </c>
      <c r="Q240" s="126">
        <f t="shared" si="126"/>
        <v>23</v>
      </c>
      <c r="R240" s="126">
        <f t="shared" si="127"/>
        <v>53</v>
      </c>
      <c r="S240" s="58">
        <f t="shared" si="128"/>
      </c>
      <c r="T240" s="58">
        <f t="shared" si="129"/>
        <v>1</v>
      </c>
      <c r="U240" s="58">
        <f t="shared" si="130"/>
      </c>
      <c r="V240" s="58">
        <f t="shared" si="131"/>
      </c>
      <c r="W240" s="58">
        <f t="shared" si="132"/>
        <v>1</v>
      </c>
      <c r="X240" s="58">
        <f t="shared" si="133"/>
      </c>
      <c r="Y240" s="141">
        <f t="shared" si="143"/>
      </c>
      <c r="Z240" s="144">
        <f t="shared" si="134"/>
      </c>
      <c r="AA240" s="14"/>
      <c r="AB240" s="69">
        <f t="shared" si="110"/>
        <v>2</v>
      </c>
      <c r="AC240" s="50"/>
      <c r="AD240" s="50"/>
      <c r="AE240" s="50"/>
      <c r="AF240" s="50"/>
      <c r="AG240" s="14"/>
      <c r="AH240" s="70">
        <f t="shared" si="135"/>
        <v>8</v>
      </c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X240" s="74">
        <f t="shared" si="111"/>
        <v>20</v>
      </c>
      <c r="AY240" s="75">
        <f t="shared" si="112"/>
        <v>20</v>
      </c>
      <c r="AZ240" s="76">
        <f t="shared" si="136"/>
        <v>1</v>
      </c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7"/>
      <c r="CG240" s="86">
        <f t="shared" si="144"/>
      </c>
      <c r="CH240" s="87">
        <f t="shared" si="145"/>
      </c>
      <c r="CI240" s="87">
        <f t="shared" si="113"/>
      </c>
      <c r="CJ240" s="87">
        <f t="shared" si="137"/>
      </c>
      <c r="CK240" s="88">
        <f t="shared" si="138"/>
      </c>
      <c r="CL240" s="88">
        <f t="shared" si="139"/>
      </c>
      <c r="CM240" s="88">
        <f t="shared" si="140"/>
      </c>
      <c r="CN240" s="88">
        <f t="shared" si="114"/>
      </c>
      <c r="CO240" s="88">
        <f t="shared" si="115"/>
      </c>
      <c r="CP240" s="89">
        <f t="shared" si="141"/>
        <v>1</v>
      </c>
      <c r="CQ240" s="89">
        <f t="shared" si="116"/>
      </c>
      <c r="CR240" s="89">
        <f t="shared" si="117"/>
      </c>
      <c r="CS240" s="90">
        <f t="shared" si="118"/>
      </c>
      <c r="CU240" s="59">
        <v>215</v>
      </c>
    </row>
    <row r="241" spans="1:99" ht="16.5" thickBot="1" thickTop="1">
      <c r="A241" s="2"/>
      <c r="B241" s="2"/>
      <c r="C241" s="2"/>
      <c r="D241" s="2"/>
      <c r="E241" s="2"/>
      <c r="F241" s="44">
        <f t="shared" si="119"/>
        <v>3</v>
      </c>
      <c r="G241" s="44">
        <f t="shared" si="120"/>
        <v>1</v>
      </c>
      <c r="H241" s="44">
        <f t="shared" si="121"/>
        <v>2</v>
      </c>
      <c r="I241" s="44">
        <f t="shared" si="142"/>
        <v>0</v>
      </c>
      <c r="J241" s="55"/>
      <c r="K241" s="59">
        <v>216</v>
      </c>
      <c r="L241" s="57">
        <f t="shared" si="122"/>
        <v>39</v>
      </c>
      <c r="M241" s="60">
        <f t="shared" si="123"/>
      </c>
      <c r="N241" s="121"/>
      <c r="O241" s="126">
        <f t="shared" si="124"/>
        <v>24</v>
      </c>
      <c r="P241" s="126">
        <f t="shared" si="125"/>
        <v>9</v>
      </c>
      <c r="Q241" s="126">
        <f t="shared" si="126"/>
        <v>39</v>
      </c>
      <c r="R241" s="126">
        <f t="shared" si="127"/>
        <v>54</v>
      </c>
      <c r="S241" s="58">
        <f t="shared" si="128"/>
      </c>
      <c r="T241" s="58">
        <f t="shared" si="129"/>
      </c>
      <c r="U241" s="58">
        <f t="shared" si="130"/>
      </c>
      <c r="V241" s="58">
        <f t="shared" si="131"/>
      </c>
      <c r="W241" s="58">
        <f t="shared" si="132"/>
      </c>
      <c r="X241" s="58">
        <f t="shared" si="133"/>
      </c>
      <c r="Y241" s="141">
        <f t="shared" si="143"/>
      </c>
      <c r="Z241" s="144">
        <f t="shared" si="134"/>
      </c>
      <c r="AA241" s="14"/>
      <c r="AB241" s="69">
        <f t="shared" si="110"/>
        <v>3</v>
      </c>
      <c r="AC241" s="50"/>
      <c r="AD241" s="50"/>
      <c r="AE241" s="50"/>
      <c r="AF241" s="50"/>
      <c r="AG241" s="14"/>
      <c r="AH241" s="70">
        <f t="shared" si="135"/>
        <v>6</v>
      </c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X241" s="74">
        <f t="shared" si="111"/>
        <v>19</v>
      </c>
      <c r="AY241" s="75">
        <f t="shared" si="112"/>
        <v>11</v>
      </c>
      <c r="AZ241" s="76">
        <f t="shared" si="136"/>
      </c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7"/>
      <c r="CG241" s="86">
        <f t="shared" si="144"/>
      </c>
      <c r="CH241" s="87">
        <f t="shared" si="145"/>
      </c>
      <c r="CI241" s="87">
        <f t="shared" si="113"/>
      </c>
      <c r="CJ241" s="87">
        <f t="shared" si="137"/>
      </c>
      <c r="CK241" s="88">
        <f t="shared" si="138"/>
        <v>1</v>
      </c>
      <c r="CL241" s="88">
        <f t="shared" si="139"/>
        <v>1</v>
      </c>
      <c r="CM241" s="88">
        <f t="shared" si="140"/>
      </c>
      <c r="CN241" s="88">
        <f t="shared" si="114"/>
      </c>
      <c r="CO241" s="88">
        <f t="shared" si="115"/>
        <v>1</v>
      </c>
      <c r="CP241" s="89">
        <f t="shared" si="141"/>
      </c>
      <c r="CQ241" s="89">
        <f t="shared" si="116"/>
      </c>
      <c r="CR241" s="89">
        <f t="shared" si="117"/>
      </c>
      <c r="CS241" s="90">
        <f t="shared" si="118"/>
      </c>
      <c r="CU241" s="59">
        <v>216</v>
      </c>
    </row>
    <row r="242" spans="1:99" ht="16.5" thickBot="1" thickTop="1">
      <c r="A242" s="2"/>
      <c r="B242" s="2"/>
      <c r="C242" s="2"/>
      <c r="D242" s="2"/>
      <c r="E242" s="2"/>
      <c r="F242" s="44">
        <f t="shared" si="119"/>
        <v>3</v>
      </c>
      <c r="G242" s="44">
        <f t="shared" si="120"/>
        <v>1</v>
      </c>
      <c r="H242" s="44">
        <f t="shared" si="121"/>
        <v>2</v>
      </c>
      <c r="I242" s="44">
        <f t="shared" si="142"/>
        <v>1</v>
      </c>
      <c r="J242" s="55"/>
      <c r="K242" s="59">
        <v>217</v>
      </c>
      <c r="L242" s="57">
        <f t="shared" si="122"/>
        <v>103</v>
      </c>
      <c r="M242" s="60">
        <f t="shared" si="123"/>
      </c>
      <c r="N242" s="121"/>
      <c r="O242" s="126">
        <f t="shared" si="124"/>
        <v>25</v>
      </c>
      <c r="P242" s="126">
        <f t="shared" si="125"/>
        <v>25</v>
      </c>
      <c r="Q242" s="126">
        <f t="shared" si="126"/>
        <v>39</v>
      </c>
      <c r="R242" s="126">
        <f t="shared" si="127"/>
        <v>54</v>
      </c>
      <c r="S242" s="58">
        <f t="shared" si="128"/>
        <v>1</v>
      </c>
      <c r="T242" s="58">
        <f t="shared" si="129"/>
      </c>
      <c r="U242" s="58">
        <f t="shared" si="130"/>
      </c>
      <c r="V242" s="58">
        <f t="shared" si="131"/>
      </c>
      <c r="W242" s="58">
        <f t="shared" si="132"/>
      </c>
      <c r="X242" s="58">
        <f t="shared" si="133"/>
      </c>
      <c r="Y242" s="141">
        <f t="shared" si="143"/>
      </c>
      <c r="Z242" s="144">
        <f t="shared" si="134"/>
      </c>
      <c r="AA242" s="14"/>
      <c r="AB242" s="69">
        <f t="shared" si="110"/>
        <v>3</v>
      </c>
      <c r="AC242" s="50"/>
      <c r="AD242" s="50"/>
      <c r="AE242" s="50"/>
      <c r="AF242" s="50"/>
      <c r="AG242" s="14"/>
      <c r="AH242" s="70">
        <f t="shared" si="135"/>
        <v>7</v>
      </c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X242" s="74">
        <f t="shared" si="111"/>
        <v>20</v>
      </c>
      <c r="AY242" s="75">
        <f t="shared" si="112"/>
        <v>15</v>
      </c>
      <c r="AZ242" s="76">
        <f t="shared" si="136"/>
      </c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7"/>
      <c r="CG242" s="86">
        <f t="shared" si="144"/>
      </c>
      <c r="CH242" s="87">
        <f t="shared" si="145"/>
      </c>
      <c r="CI242" s="87">
        <f t="shared" si="113"/>
      </c>
      <c r="CJ242" s="87">
        <f t="shared" si="137"/>
      </c>
      <c r="CK242" s="88">
        <f t="shared" si="138"/>
      </c>
      <c r="CL242" s="88">
        <f t="shared" si="139"/>
      </c>
      <c r="CM242" s="88">
        <f t="shared" si="140"/>
      </c>
      <c r="CN242" s="88">
        <f t="shared" si="114"/>
      </c>
      <c r="CO242" s="88">
        <f t="shared" si="115"/>
      </c>
      <c r="CP242" s="89">
        <f t="shared" si="141"/>
        <v>1</v>
      </c>
      <c r="CQ242" s="89">
        <f t="shared" si="116"/>
      </c>
      <c r="CR242" s="89">
        <f t="shared" si="117"/>
      </c>
      <c r="CS242" s="90">
        <f t="shared" si="118"/>
      </c>
      <c r="CU242" s="59">
        <v>217</v>
      </c>
    </row>
    <row r="243" spans="1:99" ht="16.5" thickBot="1" thickTop="1">
      <c r="A243" s="2"/>
      <c r="B243" s="2"/>
      <c r="C243" s="2"/>
      <c r="D243" s="2"/>
      <c r="E243" s="2"/>
      <c r="F243" s="44">
        <f t="shared" si="119"/>
        <v>3</v>
      </c>
      <c r="G243" s="44">
        <f t="shared" si="120"/>
        <v>1</v>
      </c>
      <c r="H243" s="44">
        <f t="shared" si="121"/>
        <v>2</v>
      </c>
      <c r="I243" s="44">
        <f t="shared" si="142"/>
        <v>2</v>
      </c>
      <c r="J243" s="55"/>
      <c r="K243" s="59">
        <v>218</v>
      </c>
      <c r="L243" s="57">
        <f t="shared" si="122"/>
        <v>167</v>
      </c>
      <c r="M243" s="60">
        <f t="shared" si="123"/>
      </c>
      <c r="N243" s="121"/>
      <c r="O243" s="126">
        <f t="shared" si="124"/>
        <v>26</v>
      </c>
      <c r="P243" s="126">
        <f t="shared" si="125"/>
        <v>41</v>
      </c>
      <c r="Q243" s="126">
        <f t="shared" si="126"/>
        <v>39</v>
      </c>
      <c r="R243" s="126">
        <f t="shared" si="127"/>
        <v>54</v>
      </c>
      <c r="S243" s="58">
        <f t="shared" si="128"/>
      </c>
      <c r="T243" s="58">
        <f t="shared" si="129"/>
      </c>
      <c r="U243" s="58">
        <f t="shared" si="130"/>
      </c>
      <c r="V243" s="58">
        <f t="shared" si="131"/>
      </c>
      <c r="W243" s="58">
        <f t="shared" si="132"/>
      </c>
      <c r="X243" s="58">
        <f t="shared" si="133"/>
      </c>
      <c r="Y243" s="141">
        <f t="shared" si="143"/>
      </c>
      <c r="Z243" s="144">
        <f t="shared" si="134"/>
      </c>
      <c r="AA243" s="14"/>
      <c r="AB243" s="69">
        <f t="shared" si="110"/>
        <v>2</v>
      </c>
      <c r="AC243" s="50"/>
      <c r="AD243" s="50"/>
      <c r="AE243" s="50"/>
      <c r="AF243" s="50"/>
      <c r="AG243" s="14"/>
      <c r="AH243" s="70">
        <f t="shared" si="135"/>
        <v>8</v>
      </c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X243" s="74">
        <f t="shared" si="111"/>
        <v>21</v>
      </c>
      <c r="AY243" s="75">
        <f t="shared" si="112"/>
        <v>19</v>
      </c>
      <c r="AZ243" s="76">
        <f t="shared" si="136"/>
      </c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7"/>
      <c r="CG243" s="86">
        <f t="shared" si="144"/>
      </c>
      <c r="CH243" s="87">
        <f t="shared" si="145"/>
      </c>
      <c r="CI243" s="87">
        <f t="shared" si="113"/>
      </c>
      <c r="CJ243" s="87">
        <f t="shared" si="137"/>
      </c>
      <c r="CK243" s="88">
        <f t="shared" si="138"/>
      </c>
      <c r="CL243" s="88">
        <f t="shared" si="139"/>
      </c>
      <c r="CM243" s="88">
        <f t="shared" si="140"/>
      </c>
      <c r="CN243" s="88">
        <f t="shared" si="114"/>
      </c>
      <c r="CO243" s="88">
        <f t="shared" si="115"/>
      </c>
      <c r="CP243" s="89">
        <f t="shared" si="141"/>
        <v>1</v>
      </c>
      <c r="CQ243" s="89">
        <f t="shared" si="116"/>
      </c>
      <c r="CR243" s="89">
        <f t="shared" si="117"/>
      </c>
      <c r="CS243" s="90">
        <f t="shared" si="118"/>
      </c>
      <c r="CU243" s="59">
        <v>218</v>
      </c>
    </row>
    <row r="244" spans="1:99" ht="16.5" thickBot="1" thickTop="1">
      <c r="A244" s="2"/>
      <c r="B244" s="2"/>
      <c r="C244" s="2"/>
      <c r="D244" s="2"/>
      <c r="E244" s="2"/>
      <c r="F244" s="44">
        <f t="shared" si="119"/>
        <v>3</v>
      </c>
      <c r="G244" s="44">
        <f t="shared" si="120"/>
        <v>1</v>
      </c>
      <c r="H244" s="44">
        <f t="shared" si="121"/>
        <v>2</v>
      </c>
      <c r="I244" s="44">
        <f t="shared" si="142"/>
        <v>3</v>
      </c>
      <c r="J244" s="55"/>
      <c r="K244" s="59">
        <v>219</v>
      </c>
      <c r="L244" s="57">
        <f t="shared" si="122"/>
        <v>231</v>
      </c>
      <c r="M244" s="60">
        <f t="shared" si="123"/>
      </c>
      <c r="N244" s="121"/>
      <c r="O244" s="126">
        <f t="shared" si="124"/>
        <v>27</v>
      </c>
      <c r="P244" s="126">
        <f t="shared" si="125"/>
        <v>57</v>
      </c>
      <c r="Q244" s="126">
        <f t="shared" si="126"/>
        <v>39</v>
      </c>
      <c r="R244" s="126">
        <f t="shared" si="127"/>
        <v>54</v>
      </c>
      <c r="S244" s="58">
        <f t="shared" si="128"/>
      </c>
      <c r="T244" s="58">
        <f t="shared" si="129"/>
      </c>
      <c r="U244" s="58">
        <f t="shared" si="130"/>
      </c>
      <c r="V244" s="58">
        <f t="shared" si="131"/>
      </c>
      <c r="W244" s="58">
        <f t="shared" si="132"/>
      </c>
      <c r="X244" s="58">
        <f t="shared" si="133"/>
      </c>
      <c r="Y244" s="141">
        <f t="shared" si="143"/>
      </c>
      <c r="Z244" s="144">
        <f t="shared" si="134"/>
      </c>
      <c r="AA244" s="14"/>
      <c r="AB244" s="69">
        <f t="shared" si="110"/>
        <v>3</v>
      </c>
      <c r="AC244" s="50"/>
      <c r="AD244" s="50"/>
      <c r="AE244" s="50"/>
      <c r="AF244" s="50"/>
      <c r="AG244" s="14"/>
      <c r="AH244" s="70">
        <f t="shared" si="135"/>
        <v>9</v>
      </c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X244" s="74">
        <f t="shared" si="111"/>
        <v>22</v>
      </c>
      <c r="AY244" s="75">
        <f t="shared" si="112"/>
        <v>23</v>
      </c>
      <c r="AZ244" s="76">
        <f t="shared" si="136"/>
      </c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7"/>
      <c r="CG244" s="86">
        <f t="shared" si="144"/>
      </c>
      <c r="CH244" s="87">
        <f t="shared" si="145"/>
      </c>
      <c r="CI244" s="87">
        <f t="shared" si="113"/>
      </c>
      <c r="CJ244" s="87">
        <f t="shared" si="137"/>
      </c>
      <c r="CK244" s="88">
        <f t="shared" si="138"/>
      </c>
      <c r="CL244" s="88">
        <f t="shared" si="139"/>
      </c>
      <c r="CM244" s="88">
        <f t="shared" si="140"/>
      </c>
      <c r="CN244" s="88">
        <f t="shared" si="114"/>
      </c>
      <c r="CO244" s="88">
        <f t="shared" si="115"/>
      </c>
      <c r="CP244" s="89">
        <f t="shared" si="141"/>
        <v>1</v>
      </c>
      <c r="CQ244" s="89">
        <f t="shared" si="116"/>
      </c>
      <c r="CR244" s="89">
        <f t="shared" si="117"/>
      </c>
      <c r="CS244" s="90">
        <f t="shared" si="118"/>
      </c>
      <c r="CU244" s="59">
        <v>219</v>
      </c>
    </row>
    <row r="245" spans="1:99" ht="16.5" thickBot="1" thickTop="1">
      <c r="A245" s="2"/>
      <c r="B245" s="2"/>
      <c r="C245" s="2"/>
      <c r="D245" s="2"/>
      <c r="E245" s="2"/>
      <c r="F245" s="44">
        <f t="shared" si="119"/>
        <v>3</v>
      </c>
      <c r="G245" s="44">
        <f t="shared" si="120"/>
        <v>1</v>
      </c>
      <c r="H245" s="44">
        <f t="shared" si="121"/>
        <v>3</v>
      </c>
      <c r="I245" s="44">
        <f t="shared" si="142"/>
        <v>0</v>
      </c>
      <c r="J245" s="55"/>
      <c r="K245" s="59">
        <v>220</v>
      </c>
      <c r="L245" s="57">
        <f t="shared" si="122"/>
        <v>55</v>
      </c>
      <c r="M245" s="60">
        <f t="shared" si="123"/>
      </c>
      <c r="N245" s="121"/>
      <c r="O245" s="126">
        <f t="shared" si="124"/>
        <v>28</v>
      </c>
      <c r="P245" s="126">
        <f t="shared" si="125"/>
        <v>13</v>
      </c>
      <c r="Q245" s="126">
        <f t="shared" si="126"/>
        <v>55</v>
      </c>
      <c r="R245" s="126">
        <f t="shared" si="127"/>
        <v>55</v>
      </c>
      <c r="S245" s="58">
        <f t="shared" si="128"/>
      </c>
      <c r="T245" s="58">
        <f t="shared" si="129"/>
      </c>
      <c r="U245" s="58">
        <f t="shared" si="130"/>
      </c>
      <c r="V245" s="58">
        <f t="shared" si="131"/>
      </c>
      <c r="W245" s="58">
        <f t="shared" si="132"/>
      </c>
      <c r="X245" s="58">
        <f t="shared" si="133"/>
        <v>1</v>
      </c>
      <c r="Y245" s="141">
        <f t="shared" si="143"/>
      </c>
      <c r="Z245" s="144">
        <f t="shared" si="134"/>
      </c>
      <c r="AA245" s="14"/>
      <c r="AB245" s="69">
        <f t="shared" si="110"/>
        <v>3</v>
      </c>
      <c r="AC245" s="50"/>
      <c r="AD245" s="50"/>
      <c r="AE245" s="50"/>
      <c r="AF245" s="50"/>
      <c r="AG245" s="14"/>
      <c r="AH245" s="70">
        <f t="shared" si="135"/>
        <v>7</v>
      </c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X245" s="74">
        <f t="shared" si="111"/>
        <v>21</v>
      </c>
      <c r="AY245" s="75">
        <f t="shared" si="112"/>
        <v>14</v>
      </c>
      <c r="AZ245" s="76">
        <f t="shared" si="136"/>
      </c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7"/>
      <c r="CG245" s="86">
        <f t="shared" si="144"/>
      </c>
      <c r="CH245" s="87">
        <f t="shared" si="145"/>
      </c>
      <c r="CI245" s="87">
        <f t="shared" si="113"/>
      </c>
      <c r="CJ245" s="87">
        <f t="shared" si="137"/>
      </c>
      <c r="CK245" s="88">
        <f t="shared" si="138"/>
        <v>1</v>
      </c>
      <c r="CL245" s="88">
        <f t="shared" si="139"/>
        <v>1</v>
      </c>
      <c r="CM245" s="88">
        <f t="shared" si="140"/>
      </c>
      <c r="CN245" s="88">
        <f t="shared" si="114"/>
        <v>1</v>
      </c>
      <c r="CO245" s="88">
        <f t="shared" si="115"/>
      </c>
      <c r="CP245" s="89">
        <f t="shared" si="141"/>
      </c>
      <c r="CQ245" s="89">
        <f t="shared" si="116"/>
      </c>
      <c r="CR245" s="89">
        <f t="shared" si="117"/>
      </c>
      <c r="CS245" s="90">
        <f t="shared" si="118"/>
      </c>
      <c r="CU245" s="59">
        <v>220</v>
      </c>
    </row>
    <row r="246" spans="1:99" ht="16.5" thickBot="1" thickTop="1">
      <c r="A246" s="2"/>
      <c r="B246" s="2"/>
      <c r="C246" s="2"/>
      <c r="D246" s="2"/>
      <c r="E246" s="2"/>
      <c r="F246" s="44">
        <f t="shared" si="119"/>
        <v>3</v>
      </c>
      <c r="G246" s="44">
        <f t="shared" si="120"/>
        <v>1</v>
      </c>
      <c r="H246" s="44">
        <f t="shared" si="121"/>
        <v>3</v>
      </c>
      <c r="I246" s="44">
        <f t="shared" si="142"/>
        <v>1</v>
      </c>
      <c r="J246" s="55"/>
      <c r="K246" s="59">
        <v>221</v>
      </c>
      <c r="L246" s="57">
        <f t="shared" si="122"/>
        <v>119</v>
      </c>
      <c r="M246" s="60">
        <f t="shared" si="123"/>
      </c>
      <c r="N246" s="121"/>
      <c r="O246" s="126">
        <f t="shared" si="124"/>
        <v>29</v>
      </c>
      <c r="P246" s="126">
        <f t="shared" si="125"/>
        <v>29</v>
      </c>
      <c r="Q246" s="126">
        <f t="shared" si="126"/>
        <v>55</v>
      </c>
      <c r="R246" s="126">
        <f t="shared" si="127"/>
        <v>55</v>
      </c>
      <c r="S246" s="58">
        <f t="shared" si="128"/>
        <v>1</v>
      </c>
      <c r="T246" s="58">
        <f t="shared" si="129"/>
      </c>
      <c r="U246" s="58">
        <f t="shared" si="130"/>
      </c>
      <c r="V246" s="58">
        <f t="shared" si="131"/>
      </c>
      <c r="W246" s="58">
        <f t="shared" si="132"/>
      </c>
      <c r="X246" s="58">
        <f t="shared" si="133"/>
        <v>1</v>
      </c>
      <c r="Y246" s="141">
        <f t="shared" si="143"/>
      </c>
      <c r="Z246" s="144">
        <f t="shared" si="134"/>
      </c>
      <c r="AA246" s="14"/>
      <c r="AB246" s="69">
        <f t="shared" si="110"/>
        <v>3</v>
      </c>
      <c r="AC246" s="50"/>
      <c r="AD246" s="50"/>
      <c r="AE246" s="50"/>
      <c r="AF246" s="50"/>
      <c r="AG246" s="14"/>
      <c r="AH246" s="70">
        <f t="shared" si="135"/>
        <v>8</v>
      </c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X246" s="74">
        <f t="shared" si="111"/>
        <v>22</v>
      </c>
      <c r="AY246" s="75">
        <f t="shared" si="112"/>
        <v>18</v>
      </c>
      <c r="AZ246" s="76">
        <f t="shared" si="136"/>
      </c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7"/>
      <c r="CG246" s="86">
        <f t="shared" si="144"/>
      </c>
      <c r="CH246" s="87">
        <f t="shared" si="145"/>
      </c>
      <c r="CI246" s="87">
        <f t="shared" si="113"/>
      </c>
      <c r="CJ246" s="87">
        <f t="shared" si="137"/>
      </c>
      <c r="CK246" s="88">
        <f t="shared" si="138"/>
      </c>
      <c r="CL246" s="88">
        <f t="shared" si="139"/>
      </c>
      <c r="CM246" s="88">
        <f t="shared" si="140"/>
      </c>
      <c r="CN246" s="88">
        <f t="shared" si="114"/>
      </c>
      <c r="CO246" s="88">
        <f t="shared" si="115"/>
      </c>
      <c r="CP246" s="89">
        <f t="shared" si="141"/>
        <v>1</v>
      </c>
      <c r="CQ246" s="89">
        <f t="shared" si="116"/>
      </c>
      <c r="CR246" s="89">
        <f t="shared" si="117"/>
      </c>
      <c r="CS246" s="90">
        <f t="shared" si="118"/>
      </c>
      <c r="CU246" s="59">
        <v>221</v>
      </c>
    </row>
    <row r="247" spans="1:99" ht="16.5" thickBot="1" thickTop="1">
      <c r="A247" s="2"/>
      <c r="B247" s="2"/>
      <c r="C247" s="2"/>
      <c r="D247" s="2"/>
      <c r="E247" s="2"/>
      <c r="F247" s="44">
        <f t="shared" si="119"/>
        <v>3</v>
      </c>
      <c r="G247" s="44">
        <f t="shared" si="120"/>
        <v>1</v>
      </c>
      <c r="H247" s="44">
        <f t="shared" si="121"/>
        <v>3</v>
      </c>
      <c r="I247" s="44">
        <f t="shared" si="142"/>
        <v>2</v>
      </c>
      <c r="J247" s="55"/>
      <c r="K247" s="59">
        <v>222</v>
      </c>
      <c r="L247" s="57">
        <f t="shared" si="122"/>
        <v>183</v>
      </c>
      <c r="M247" s="60">
        <f t="shared" si="123"/>
      </c>
      <c r="N247" s="121"/>
      <c r="O247" s="126">
        <f t="shared" si="124"/>
        <v>30</v>
      </c>
      <c r="P247" s="126">
        <f t="shared" si="125"/>
        <v>45</v>
      </c>
      <c r="Q247" s="126">
        <f t="shared" si="126"/>
        <v>55</v>
      </c>
      <c r="R247" s="126">
        <f t="shared" si="127"/>
        <v>55</v>
      </c>
      <c r="S247" s="58">
        <f t="shared" si="128"/>
      </c>
      <c r="T247" s="58">
        <f t="shared" si="129"/>
      </c>
      <c r="U247" s="58">
        <f t="shared" si="130"/>
      </c>
      <c r="V247" s="58">
        <f t="shared" si="131"/>
      </c>
      <c r="W247" s="58">
        <f t="shared" si="132"/>
      </c>
      <c r="X247" s="58">
        <f t="shared" si="133"/>
        <v>1</v>
      </c>
      <c r="Y247" s="141">
        <f t="shared" si="143"/>
      </c>
      <c r="Z247" s="144">
        <f t="shared" si="134"/>
      </c>
      <c r="AA247" s="14"/>
      <c r="AB247" s="69">
        <f t="shared" si="110"/>
        <v>3</v>
      </c>
      <c r="AC247" s="50"/>
      <c r="AD247" s="50"/>
      <c r="AE247" s="50"/>
      <c r="AF247" s="50"/>
      <c r="AG247" s="14"/>
      <c r="AH247" s="70">
        <f t="shared" si="135"/>
        <v>9</v>
      </c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X247" s="74">
        <f t="shared" si="111"/>
        <v>23</v>
      </c>
      <c r="AY247" s="75">
        <f t="shared" si="112"/>
        <v>22</v>
      </c>
      <c r="AZ247" s="76">
        <f t="shared" si="136"/>
      </c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7"/>
      <c r="CG247" s="86">
        <f t="shared" si="144"/>
      </c>
      <c r="CH247" s="87">
        <f t="shared" si="145"/>
      </c>
      <c r="CI247" s="87">
        <f t="shared" si="113"/>
      </c>
      <c r="CJ247" s="87">
        <f t="shared" si="137"/>
      </c>
      <c r="CK247" s="88">
        <f t="shared" si="138"/>
      </c>
      <c r="CL247" s="88">
        <f t="shared" si="139"/>
      </c>
      <c r="CM247" s="88">
        <f t="shared" si="140"/>
      </c>
      <c r="CN247" s="88">
        <f t="shared" si="114"/>
      </c>
      <c r="CO247" s="88">
        <f t="shared" si="115"/>
      </c>
      <c r="CP247" s="89">
        <f t="shared" si="141"/>
        <v>1</v>
      </c>
      <c r="CQ247" s="89">
        <f t="shared" si="116"/>
      </c>
      <c r="CR247" s="89">
        <f t="shared" si="117"/>
      </c>
      <c r="CS247" s="90">
        <f t="shared" si="118"/>
      </c>
      <c r="CU247" s="59">
        <v>222</v>
      </c>
    </row>
    <row r="248" spans="1:99" ht="16.5" thickBot="1" thickTop="1">
      <c r="A248" s="2"/>
      <c r="B248" s="2"/>
      <c r="C248" s="2"/>
      <c r="D248" s="2"/>
      <c r="E248" s="2"/>
      <c r="F248" s="44">
        <f t="shared" si="119"/>
        <v>3</v>
      </c>
      <c r="G248" s="44">
        <f t="shared" si="120"/>
        <v>1</v>
      </c>
      <c r="H248" s="44">
        <f t="shared" si="121"/>
        <v>3</v>
      </c>
      <c r="I248" s="44">
        <f t="shared" si="142"/>
        <v>3</v>
      </c>
      <c r="J248" s="55"/>
      <c r="K248" s="59">
        <v>223</v>
      </c>
      <c r="L248" s="57">
        <f t="shared" si="122"/>
        <v>247</v>
      </c>
      <c r="M248" s="60">
        <f t="shared" si="123"/>
      </c>
      <c r="N248" s="121"/>
      <c r="O248" s="126">
        <f t="shared" si="124"/>
        <v>31</v>
      </c>
      <c r="P248" s="126">
        <f t="shared" si="125"/>
        <v>61</v>
      </c>
      <c r="Q248" s="126">
        <f t="shared" si="126"/>
        <v>55</v>
      </c>
      <c r="R248" s="126">
        <f t="shared" si="127"/>
        <v>55</v>
      </c>
      <c r="S248" s="58">
        <f t="shared" si="128"/>
      </c>
      <c r="T248" s="58">
        <f t="shared" si="129"/>
      </c>
      <c r="U248" s="58">
        <f t="shared" si="130"/>
      </c>
      <c r="V248" s="58">
        <f t="shared" si="131"/>
      </c>
      <c r="W248" s="58">
        <f t="shared" si="132"/>
      </c>
      <c r="X248" s="58">
        <f t="shared" si="133"/>
        <v>1</v>
      </c>
      <c r="Y248" s="141">
        <f t="shared" si="143"/>
      </c>
      <c r="Z248" s="144">
        <f t="shared" si="134"/>
      </c>
      <c r="AA248" s="14"/>
      <c r="AB248" s="69">
        <f t="shared" si="110"/>
        <v>2</v>
      </c>
      <c r="AC248" s="50"/>
      <c r="AD248" s="50"/>
      <c r="AE248" s="50"/>
      <c r="AF248" s="50"/>
      <c r="AG248" s="14"/>
      <c r="AH248" s="70">
        <f t="shared" si="135"/>
        <v>10</v>
      </c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X248" s="74">
        <f t="shared" si="111"/>
        <v>24</v>
      </c>
      <c r="AY248" s="75">
        <f t="shared" si="112"/>
        <v>26</v>
      </c>
      <c r="AZ248" s="76">
        <f t="shared" si="136"/>
      </c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7"/>
      <c r="CG248" s="86">
        <f t="shared" si="144"/>
      </c>
      <c r="CH248" s="87">
        <f t="shared" si="145"/>
      </c>
      <c r="CI248" s="87">
        <f t="shared" si="113"/>
      </c>
      <c r="CJ248" s="87">
        <f t="shared" si="137"/>
      </c>
      <c r="CK248" s="88">
        <f t="shared" si="138"/>
      </c>
      <c r="CL248" s="88">
        <f t="shared" si="139"/>
      </c>
      <c r="CM248" s="88">
        <f t="shared" si="140"/>
      </c>
      <c r="CN248" s="88">
        <f t="shared" si="114"/>
      </c>
      <c r="CO248" s="88">
        <f t="shared" si="115"/>
      </c>
      <c r="CP248" s="89">
        <f t="shared" si="141"/>
        <v>1</v>
      </c>
      <c r="CQ248" s="89">
        <f t="shared" si="116"/>
      </c>
      <c r="CR248" s="89">
        <f t="shared" si="117"/>
      </c>
      <c r="CS248" s="90">
        <f t="shared" si="118"/>
      </c>
      <c r="CU248" s="59">
        <v>223</v>
      </c>
    </row>
    <row r="249" spans="1:99" ht="16.5" thickBot="1" thickTop="1">
      <c r="A249" s="2"/>
      <c r="B249" s="2"/>
      <c r="C249" s="2"/>
      <c r="D249" s="2"/>
      <c r="E249" s="2"/>
      <c r="F249" s="44">
        <f t="shared" si="119"/>
        <v>3</v>
      </c>
      <c r="G249" s="44">
        <f t="shared" si="120"/>
        <v>2</v>
      </c>
      <c r="H249" s="44">
        <f t="shared" si="121"/>
        <v>0</v>
      </c>
      <c r="I249" s="44">
        <f t="shared" si="142"/>
        <v>0</v>
      </c>
      <c r="J249" s="55"/>
      <c r="K249" s="59">
        <v>224</v>
      </c>
      <c r="L249" s="57">
        <f t="shared" si="122"/>
        <v>11</v>
      </c>
      <c r="M249" s="60">
        <f t="shared" si="123"/>
      </c>
      <c r="N249" s="121"/>
      <c r="O249" s="126">
        <f t="shared" si="124"/>
        <v>32</v>
      </c>
      <c r="P249" s="126">
        <f t="shared" si="125"/>
        <v>2</v>
      </c>
      <c r="Q249" s="126">
        <f t="shared" si="126"/>
        <v>11</v>
      </c>
      <c r="R249" s="126">
        <f t="shared" si="127"/>
        <v>56</v>
      </c>
      <c r="S249" s="58">
        <f t="shared" si="128"/>
      </c>
      <c r="T249" s="58">
        <f t="shared" si="129"/>
      </c>
      <c r="U249" s="58">
        <f t="shared" si="130"/>
      </c>
      <c r="V249" s="58">
        <f t="shared" si="131"/>
      </c>
      <c r="W249" s="58">
        <f t="shared" si="132"/>
      </c>
      <c r="X249" s="58">
        <f t="shared" si="133"/>
      </c>
      <c r="Y249" s="141">
        <f t="shared" si="143"/>
      </c>
      <c r="Z249" s="144">
        <f t="shared" si="134"/>
      </c>
      <c r="AA249" s="14"/>
      <c r="AB249" s="69">
        <f t="shared" si="110"/>
        <v>2</v>
      </c>
      <c r="AC249" s="50"/>
      <c r="AD249" s="50"/>
      <c r="AE249" s="50"/>
      <c r="AF249" s="50"/>
      <c r="AG249" s="14"/>
      <c r="AH249" s="70">
        <f t="shared" si="135"/>
        <v>5</v>
      </c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X249" s="74">
        <f t="shared" si="111"/>
        <v>18</v>
      </c>
      <c r="AY249" s="75">
        <f t="shared" si="112"/>
        <v>7</v>
      </c>
      <c r="AZ249" s="76">
        <f t="shared" si="136"/>
      </c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7"/>
      <c r="CG249" s="86">
        <f t="shared" si="144"/>
      </c>
      <c r="CH249" s="87">
        <f t="shared" si="145"/>
        <v>1</v>
      </c>
      <c r="CI249" s="87">
        <f t="shared" si="113"/>
        <v>1</v>
      </c>
      <c r="CJ249" s="87">
        <f t="shared" si="137"/>
      </c>
      <c r="CK249" s="88">
        <f t="shared" si="138"/>
      </c>
      <c r="CL249" s="88">
        <f t="shared" si="139"/>
      </c>
      <c r="CM249" s="88">
        <f t="shared" si="140"/>
      </c>
      <c r="CN249" s="88">
        <f t="shared" si="114"/>
      </c>
      <c r="CO249" s="88">
        <f t="shared" si="115"/>
      </c>
      <c r="CP249" s="89">
        <f t="shared" si="141"/>
      </c>
      <c r="CQ249" s="89">
        <f t="shared" si="116"/>
      </c>
      <c r="CR249" s="89">
        <f t="shared" si="117"/>
      </c>
      <c r="CS249" s="90">
        <f t="shared" si="118"/>
      </c>
      <c r="CU249" s="59">
        <v>224</v>
      </c>
    </row>
    <row r="250" spans="1:99" ht="16.5" thickBot="1" thickTop="1">
      <c r="A250" s="2"/>
      <c r="B250" s="2"/>
      <c r="C250" s="2"/>
      <c r="D250" s="2"/>
      <c r="E250" s="2"/>
      <c r="F250" s="44">
        <f t="shared" si="119"/>
        <v>3</v>
      </c>
      <c r="G250" s="44">
        <f t="shared" si="120"/>
        <v>2</v>
      </c>
      <c r="H250" s="44">
        <f t="shared" si="121"/>
        <v>0</v>
      </c>
      <c r="I250" s="44">
        <f t="shared" si="142"/>
        <v>1</v>
      </c>
      <c r="J250" s="55"/>
      <c r="K250" s="59">
        <v>225</v>
      </c>
      <c r="L250" s="57">
        <f t="shared" si="122"/>
        <v>75</v>
      </c>
      <c r="M250" s="60">
        <f t="shared" si="123"/>
      </c>
      <c r="N250" s="121"/>
      <c r="O250" s="126">
        <f t="shared" si="124"/>
        <v>33</v>
      </c>
      <c r="P250" s="126">
        <f t="shared" si="125"/>
        <v>18</v>
      </c>
      <c r="Q250" s="126">
        <f t="shared" si="126"/>
        <v>11</v>
      </c>
      <c r="R250" s="126">
        <f t="shared" si="127"/>
        <v>56</v>
      </c>
      <c r="S250" s="58">
        <f t="shared" si="128"/>
      </c>
      <c r="T250" s="58">
        <f t="shared" si="129"/>
      </c>
      <c r="U250" s="58">
        <f t="shared" si="130"/>
      </c>
      <c r="V250" s="58">
        <f t="shared" si="131"/>
      </c>
      <c r="W250" s="58">
        <f t="shared" si="132"/>
      </c>
      <c r="X250" s="58">
        <f t="shared" si="133"/>
      </c>
      <c r="Y250" s="141">
        <f t="shared" si="143"/>
      </c>
      <c r="Z250" s="144">
        <f t="shared" si="134"/>
      </c>
      <c r="AA250" s="14"/>
      <c r="AB250" s="69">
        <f t="shared" si="110"/>
        <v>3</v>
      </c>
      <c r="AC250" s="50"/>
      <c r="AD250" s="50"/>
      <c r="AE250" s="50"/>
      <c r="AF250" s="50"/>
      <c r="AG250" s="14"/>
      <c r="AH250" s="70">
        <f t="shared" si="135"/>
        <v>6</v>
      </c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X250" s="74">
        <f t="shared" si="111"/>
        <v>19</v>
      </c>
      <c r="AY250" s="75">
        <f t="shared" si="112"/>
        <v>11</v>
      </c>
      <c r="AZ250" s="76">
        <f t="shared" si="136"/>
      </c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7"/>
      <c r="CG250" s="86">
        <f t="shared" si="144"/>
      </c>
      <c r="CH250" s="87">
        <f t="shared" si="145"/>
      </c>
      <c r="CI250" s="87">
        <f t="shared" si="113"/>
      </c>
      <c r="CJ250" s="87">
        <f t="shared" si="137"/>
      </c>
      <c r="CK250" s="88">
        <f t="shared" si="138"/>
        <v>1</v>
      </c>
      <c r="CL250" s="88">
        <f t="shared" si="139"/>
      </c>
      <c r="CM250" s="88">
        <f t="shared" si="140"/>
      </c>
      <c r="CN250" s="88">
        <f t="shared" si="114"/>
      </c>
      <c r="CO250" s="88">
        <f t="shared" si="115"/>
      </c>
      <c r="CP250" s="89">
        <f t="shared" si="141"/>
      </c>
      <c r="CQ250" s="89">
        <f t="shared" si="116"/>
      </c>
      <c r="CR250" s="89">
        <f t="shared" si="117"/>
      </c>
      <c r="CS250" s="90">
        <f t="shared" si="118"/>
      </c>
      <c r="CU250" s="59">
        <v>225</v>
      </c>
    </row>
    <row r="251" spans="1:99" ht="16.5" thickBot="1" thickTop="1">
      <c r="A251" s="2"/>
      <c r="B251" s="2"/>
      <c r="C251" s="2"/>
      <c r="D251" s="2"/>
      <c r="E251" s="2"/>
      <c r="F251" s="44">
        <f t="shared" si="119"/>
        <v>3</v>
      </c>
      <c r="G251" s="44">
        <f t="shared" si="120"/>
        <v>2</v>
      </c>
      <c r="H251" s="44">
        <f t="shared" si="121"/>
        <v>0</v>
      </c>
      <c r="I251" s="44">
        <f t="shared" si="142"/>
        <v>2</v>
      </c>
      <c r="J251" s="55"/>
      <c r="K251" s="59">
        <v>226</v>
      </c>
      <c r="L251" s="57">
        <f t="shared" si="122"/>
        <v>139</v>
      </c>
      <c r="M251" s="60">
        <f t="shared" si="123"/>
      </c>
      <c r="N251" s="121"/>
      <c r="O251" s="126">
        <f t="shared" si="124"/>
        <v>34</v>
      </c>
      <c r="P251" s="126">
        <f t="shared" si="125"/>
        <v>34</v>
      </c>
      <c r="Q251" s="126">
        <f t="shared" si="126"/>
        <v>11</v>
      </c>
      <c r="R251" s="126">
        <f t="shared" si="127"/>
        <v>56</v>
      </c>
      <c r="S251" s="58">
        <f t="shared" si="128"/>
        <v>1</v>
      </c>
      <c r="T251" s="58">
        <f t="shared" si="129"/>
      </c>
      <c r="U251" s="58">
        <f t="shared" si="130"/>
      </c>
      <c r="V251" s="58">
        <f t="shared" si="131"/>
      </c>
      <c r="W251" s="58">
        <f t="shared" si="132"/>
      </c>
      <c r="X251" s="58">
        <f t="shared" si="133"/>
      </c>
      <c r="Y251" s="141">
        <f t="shared" si="143"/>
      </c>
      <c r="Z251" s="144">
        <f t="shared" si="134"/>
      </c>
      <c r="AA251" s="14"/>
      <c r="AB251" s="69">
        <f t="shared" si="110"/>
        <v>3</v>
      </c>
      <c r="AC251" s="50"/>
      <c r="AD251" s="50"/>
      <c r="AE251" s="50"/>
      <c r="AF251" s="50"/>
      <c r="AG251" s="14"/>
      <c r="AH251" s="70">
        <f t="shared" si="135"/>
        <v>7</v>
      </c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X251" s="74">
        <f t="shared" si="111"/>
        <v>20</v>
      </c>
      <c r="AY251" s="75">
        <f t="shared" si="112"/>
        <v>15</v>
      </c>
      <c r="AZ251" s="76">
        <f t="shared" si="136"/>
      </c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7"/>
      <c r="CG251" s="86">
        <f t="shared" si="144"/>
      </c>
      <c r="CH251" s="87">
        <f t="shared" si="145"/>
      </c>
      <c r="CI251" s="87">
        <f t="shared" si="113"/>
      </c>
      <c r="CJ251" s="87">
        <f t="shared" si="137"/>
      </c>
      <c r="CK251" s="88">
        <f t="shared" si="138"/>
        <v>1</v>
      </c>
      <c r="CL251" s="88">
        <f t="shared" si="139"/>
      </c>
      <c r="CM251" s="88">
        <f t="shared" si="140"/>
      </c>
      <c r="CN251" s="88">
        <f t="shared" si="114"/>
      </c>
      <c r="CO251" s="88">
        <f t="shared" si="115"/>
      </c>
      <c r="CP251" s="89">
        <f t="shared" si="141"/>
      </c>
      <c r="CQ251" s="89">
        <f t="shared" si="116"/>
      </c>
      <c r="CR251" s="89">
        <f t="shared" si="117"/>
      </c>
      <c r="CS251" s="90">
        <f t="shared" si="118"/>
      </c>
      <c r="CU251" s="59">
        <v>226</v>
      </c>
    </row>
    <row r="252" spans="1:99" ht="16.5" thickBot="1" thickTop="1">
      <c r="A252" s="2"/>
      <c r="B252" s="2"/>
      <c r="C252" s="2"/>
      <c r="D252" s="2"/>
      <c r="E252" s="2"/>
      <c r="F252" s="44">
        <f t="shared" si="119"/>
        <v>3</v>
      </c>
      <c r="G252" s="44">
        <f t="shared" si="120"/>
        <v>2</v>
      </c>
      <c r="H252" s="44">
        <f t="shared" si="121"/>
        <v>0</v>
      </c>
      <c r="I252" s="44">
        <f t="shared" si="142"/>
        <v>3</v>
      </c>
      <c r="J252" s="55"/>
      <c r="K252" s="59">
        <v>227</v>
      </c>
      <c r="L252" s="57">
        <f t="shared" si="122"/>
        <v>203</v>
      </c>
      <c r="M252" s="60">
        <f t="shared" si="123"/>
      </c>
      <c r="N252" s="121"/>
      <c r="O252" s="126">
        <f t="shared" si="124"/>
        <v>35</v>
      </c>
      <c r="P252" s="126">
        <f t="shared" si="125"/>
        <v>50</v>
      </c>
      <c r="Q252" s="126">
        <f t="shared" si="126"/>
        <v>11</v>
      </c>
      <c r="R252" s="126">
        <f t="shared" si="127"/>
        <v>56</v>
      </c>
      <c r="S252" s="58">
        <f t="shared" si="128"/>
      </c>
      <c r="T252" s="58">
        <f t="shared" si="129"/>
      </c>
      <c r="U252" s="58">
        <f t="shared" si="130"/>
      </c>
      <c r="V252" s="58">
        <f t="shared" si="131"/>
      </c>
      <c r="W252" s="58">
        <f t="shared" si="132"/>
      </c>
      <c r="X252" s="58">
        <f t="shared" si="133"/>
      </c>
      <c r="Y252" s="141">
        <f t="shared" si="143"/>
      </c>
      <c r="Z252" s="144">
        <f t="shared" si="134"/>
      </c>
      <c r="AA252" s="14"/>
      <c r="AB252" s="69">
        <f t="shared" si="110"/>
        <v>3</v>
      </c>
      <c r="AC252" s="50"/>
      <c r="AD252" s="50"/>
      <c r="AE252" s="50"/>
      <c r="AF252" s="50"/>
      <c r="AG252" s="14"/>
      <c r="AH252" s="70">
        <f t="shared" si="135"/>
        <v>8</v>
      </c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X252" s="74">
        <f t="shared" si="111"/>
        <v>21</v>
      </c>
      <c r="AY252" s="75">
        <f t="shared" si="112"/>
        <v>19</v>
      </c>
      <c r="AZ252" s="76">
        <f t="shared" si="136"/>
      </c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7"/>
      <c r="CG252" s="86">
        <f t="shared" si="144"/>
      </c>
      <c r="CH252" s="87">
        <f t="shared" si="145"/>
      </c>
      <c r="CI252" s="87">
        <f t="shared" si="113"/>
      </c>
      <c r="CJ252" s="87">
        <f t="shared" si="137"/>
      </c>
      <c r="CK252" s="88">
        <f t="shared" si="138"/>
        <v>1</v>
      </c>
      <c r="CL252" s="88">
        <f t="shared" si="139"/>
      </c>
      <c r="CM252" s="88">
        <f t="shared" si="140"/>
      </c>
      <c r="CN252" s="88">
        <f t="shared" si="114"/>
      </c>
      <c r="CO252" s="88">
        <f t="shared" si="115"/>
      </c>
      <c r="CP252" s="89">
        <f t="shared" si="141"/>
      </c>
      <c r="CQ252" s="89">
        <f t="shared" si="116"/>
      </c>
      <c r="CR252" s="89">
        <f t="shared" si="117"/>
      </c>
      <c r="CS252" s="90">
        <f t="shared" si="118"/>
      </c>
      <c r="CU252" s="59">
        <v>227</v>
      </c>
    </row>
    <row r="253" spans="1:99" ht="16.5" thickBot="1" thickTop="1">
      <c r="A253" s="2"/>
      <c r="B253" s="2"/>
      <c r="C253" s="2"/>
      <c r="D253" s="2"/>
      <c r="E253" s="2"/>
      <c r="F253" s="44">
        <f t="shared" si="119"/>
        <v>3</v>
      </c>
      <c r="G253" s="44">
        <f t="shared" si="120"/>
        <v>2</v>
      </c>
      <c r="H253" s="44">
        <f t="shared" si="121"/>
        <v>1</v>
      </c>
      <c r="I253" s="44">
        <f t="shared" si="142"/>
        <v>0</v>
      </c>
      <c r="J253" s="55"/>
      <c r="K253" s="59">
        <v>228</v>
      </c>
      <c r="L253" s="57">
        <f t="shared" si="122"/>
        <v>27</v>
      </c>
      <c r="M253" s="60">
        <f t="shared" si="123"/>
      </c>
      <c r="N253" s="121"/>
      <c r="O253" s="126">
        <f t="shared" si="124"/>
        <v>36</v>
      </c>
      <c r="P253" s="126">
        <f t="shared" si="125"/>
        <v>6</v>
      </c>
      <c r="Q253" s="126">
        <f t="shared" si="126"/>
        <v>27</v>
      </c>
      <c r="R253" s="126">
        <f t="shared" si="127"/>
        <v>57</v>
      </c>
      <c r="S253" s="58">
        <f t="shared" si="128"/>
      </c>
      <c r="T253" s="58">
        <f t="shared" si="129"/>
      </c>
      <c r="U253" s="58">
        <f t="shared" si="130"/>
      </c>
      <c r="V253" s="58">
        <f t="shared" si="131"/>
      </c>
      <c r="W253" s="58">
        <f t="shared" si="132"/>
      </c>
      <c r="X253" s="58">
        <f t="shared" si="133"/>
      </c>
      <c r="Y253" s="141">
        <f t="shared" si="143"/>
      </c>
      <c r="Z253" s="144">
        <f t="shared" si="134"/>
      </c>
      <c r="AA253" s="14"/>
      <c r="AB253" s="69">
        <f t="shared" si="110"/>
        <v>3</v>
      </c>
      <c r="AC253" s="50"/>
      <c r="AD253" s="50"/>
      <c r="AE253" s="50"/>
      <c r="AF253" s="50"/>
      <c r="AG253" s="14"/>
      <c r="AH253" s="70">
        <f t="shared" si="135"/>
        <v>6</v>
      </c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X253" s="74">
        <f t="shared" si="111"/>
        <v>20</v>
      </c>
      <c r="AY253" s="75">
        <f t="shared" si="112"/>
        <v>10</v>
      </c>
      <c r="AZ253" s="76">
        <f t="shared" si="136"/>
      </c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7"/>
      <c r="CG253" s="86">
        <f t="shared" si="144"/>
      </c>
      <c r="CH253" s="87">
        <f t="shared" si="145"/>
      </c>
      <c r="CI253" s="87">
        <f t="shared" si="113"/>
      </c>
      <c r="CJ253" s="87">
        <f t="shared" si="137"/>
      </c>
      <c r="CK253" s="88">
        <f t="shared" si="138"/>
        <v>1</v>
      </c>
      <c r="CL253" s="88">
        <f t="shared" si="139"/>
        <v>1</v>
      </c>
      <c r="CM253" s="88">
        <f t="shared" si="140"/>
      </c>
      <c r="CN253" s="88">
        <f t="shared" si="114"/>
      </c>
      <c r="CO253" s="88">
        <f t="shared" si="115"/>
        <v>1</v>
      </c>
      <c r="CP253" s="89">
        <f t="shared" si="141"/>
      </c>
      <c r="CQ253" s="89">
        <f t="shared" si="116"/>
      </c>
      <c r="CR253" s="89">
        <f t="shared" si="117"/>
      </c>
      <c r="CS253" s="90">
        <f t="shared" si="118"/>
      </c>
      <c r="CU253" s="59">
        <v>228</v>
      </c>
    </row>
    <row r="254" spans="1:99" ht="16.5" thickBot="1" thickTop="1">
      <c r="A254" s="2"/>
      <c r="B254" s="2"/>
      <c r="C254" s="2"/>
      <c r="D254" s="2"/>
      <c r="E254" s="2"/>
      <c r="F254" s="44">
        <f t="shared" si="119"/>
        <v>3</v>
      </c>
      <c r="G254" s="44">
        <f t="shared" si="120"/>
        <v>2</v>
      </c>
      <c r="H254" s="44">
        <f t="shared" si="121"/>
        <v>1</v>
      </c>
      <c r="I254" s="44">
        <f t="shared" si="142"/>
        <v>1</v>
      </c>
      <c r="J254" s="55"/>
      <c r="K254" s="59">
        <v>229</v>
      </c>
      <c r="L254" s="57">
        <f t="shared" si="122"/>
        <v>91</v>
      </c>
      <c r="M254" s="60">
        <f t="shared" si="123"/>
      </c>
      <c r="N254" s="121"/>
      <c r="O254" s="126">
        <f t="shared" si="124"/>
        <v>37</v>
      </c>
      <c r="P254" s="126">
        <f t="shared" si="125"/>
        <v>22</v>
      </c>
      <c r="Q254" s="126">
        <f t="shared" si="126"/>
        <v>27</v>
      </c>
      <c r="R254" s="126">
        <f t="shared" si="127"/>
        <v>57</v>
      </c>
      <c r="S254" s="58">
        <f t="shared" si="128"/>
      </c>
      <c r="T254" s="58">
        <f t="shared" si="129"/>
      </c>
      <c r="U254" s="58">
        <f t="shared" si="130"/>
      </c>
      <c r="V254" s="58">
        <f t="shared" si="131"/>
      </c>
      <c r="W254" s="58">
        <f t="shared" si="132"/>
      </c>
      <c r="X254" s="58">
        <f t="shared" si="133"/>
      </c>
      <c r="Y254" s="141">
        <f t="shared" si="143"/>
      </c>
      <c r="Z254" s="144">
        <f t="shared" si="134"/>
      </c>
      <c r="AA254" s="14"/>
      <c r="AB254" s="69">
        <f t="shared" si="110"/>
        <v>2</v>
      </c>
      <c r="AC254" s="50"/>
      <c r="AD254" s="50"/>
      <c r="AE254" s="50"/>
      <c r="AF254" s="50"/>
      <c r="AG254" s="14"/>
      <c r="AH254" s="70">
        <f t="shared" si="135"/>
        <v>7</v>
      </c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X254" s="74">
        <f t="shared" si="111"/>
        <v>21</v>
      </c>
      <c r="AY254" s="75">
        <f t="shared" si="112"/>
        <v>14</v>
      </c>
      <c r="AZ254" s="76">
        <f t="shared" si="136"/>
      </c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7"/>
      <c r="CG254" s="86">
        <f t="shared" si="144"/>
      </c>
      <c r="CH254" s="87">
        <f t="shared" si="145"/>
      </c>
      <c r="CI254" s="87">
        <f t="shared" si="113"/>
      </c>
      <c r="CJ254" s="87">
        <f t="shared" si="137"/>
      </c>
      <c r="CK254" s="88">
        <f t="shared" si="138"/>
      </c>
      <c r="CL254" s="88">
        <f t="shared" si="139"/>
      </c>
      <c r="CM254" s="88">
        <f t="shared" si="140"/>
      </c>
      <c r="CN254" s="88">
        <f t="shared" si="114"/>
      </c>
      <c r="CO254" s="88">
        <f t="shared" si="115"/>
      </c>
      <c r="CP254" s="89">
        <f t="shared" si="141"/>
        <v>1</v>
      </c>
      <c r="CQ254" s="89">
        <f t="shared" si="116"/>
      </c>
      <c r="CR254" s="89">
        <f t="shared" si="117"/>
      </c>
      <c r="CS254" s="90">
        <f t="shared" si="118"/>
      </c>
      <c r="CU254" s="59">
        <v>229</v>
      </c>
    </row>
    <row r="255" spans="1:99" ht="16.5" thickBot="1" thickTop="1">
      <c r="A255" s="2"/>
      <c r="B255" s="2"/>
      <c r="C255" s="2"/>
      <c r="D255" s="2"/>
      <c r="E255" s="2"/>
      <c r="F255" s="44">
        <f t="shared" si="119"/>
        <v>3</v>
      </c>
      <c r="G255" s="44">
        <f t="shared" si="120"/>
        <v>2</v>
      </c>
      <c r="H255" s="44">
        <f t="shared" si="121"/>
        <v>1</v>
      </c>
      <c r="I255" s="44">
        <f t="shared" si="142"/>
        <v>2</v>
      </c>
      <c r="J255" s="55"/>
      <c r="K255" s="59">
        <v>230</v>
      </c>
      <c r="L255" s="57">
        <f t="shared" si="122"/>
        <v>155</v>
      </c>
      <c r="M255" s="60">
        <f t="shared" si="123"/>
      </c>
      <c r="N255" s="121"/>
      <c r="O255" s="126">
        <f t="shared" si="124"/>
        <v>38</v>
      </c>
      <c r="P255" s="126">
        <f t="shared" si="125"/>
        <v>38</v>
      </c>
      <c r="Q255" s="126">
        <f t="shared" si="126"/>
        <v>27</v>
      </c>
      <c r="R255" s="126">
        <f t="shared" si="127"/>
        <v>57</v>
      </c>
      <c r="S255" s="58">
        <f t="shared" si="128"/>
        <v>1</v>
      </c>
      <c r="T255" s="58">
        <f t="shared" si="129"/>
      </c>
      <c r="U255" s="58">
        <f t="shared" si="130"/>
      </c>
      <c r="V255" s="58">
        <f t="shared" si="131"/>
      </c>
      <c r="W255" s="58">
        <f t="shared" si="132"/>
      </c>
      <c r="X255" s="58">
        <f t="shared" si="133"/>
      </c>
      <c r="Y255" s="141">
        <f t="shared" si="143"/>
      </c>
      <c r="Z255" s="144">
        <f t="shared" si="134"/>
      </c>
      <c r="AA255" s="14"/>
      <c r="AB255" s="69">
        <f t="shared" si="110"/>
        <v>3</v>
      </c>
      <c r="AC255" s="50"/>
      <c r="AD255" s="50"/>
      <c r="AE255" s="50"/>
      <c r="AF255" s="50"/>
      <c r="AG255" s="14"/>
      <c r="AH255" s="70">
        <f t="shared" si="135"/>
        <v>8</v>
      </c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X255" s="74">
        <f t="shared" si="111"/>
        <v>22</v>
      </c>
      <c r="AY255" s="75">
        <f t="shared" si="112"/>
        <v>18</v>
      </c>
      <c r="AZ255" s="76">
        <f t="shared" si="136"/>
      </c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7"/>
      <c r="CG255" s="86">
        <f t="shared" si="144"/>
      </c>
      <c r="CH255" s="87">
        <f t="shared" si="145"/>
      </c>
      <c r="CI255" s="87">
        <f t="shared" si="113"/>
      </c>
      <c r="CJ255" s="87">
        <f t="shared" si="137"/>
      </c>
      <c r="CK255" s="88">
        <f t="shared" si="138"/>
      </c>
      <c r="CL255" s="88">
        <f t="shared" si="139"/>
      </c>
      <c r="CM255" s="88">
        <f t="shared" si="140"/>
      </c>
      <c r="CN255" s="88">
        <f t="shared" si="114"/>
      </c>
      <c r="CO255" s="88">
        <f t="shared" si="115"/>
      </c>
      <c r="CP255" s="89">
        <f t="shared" si="141"/>
        <v>1</v>
      </c>
      <c r="CQ255" s="89">
        <f t="shared" si="116"/>
      </c>
      <c r="CR255" s="89">
        <f t="shared" si="117"/>
      </c>
      <c r="CS255" s="90">
        <f t="shared" si="118"/>
      </c>
      <c r="CU255" s="59">
        <v>230</v>
      </c>
    </row>
    <row r="256" spans="1:99" ht="16.5" thickBot="1" thickTop="1">
      <c r="A256" s="2"/>
      <c r="B256" s="2"/>
      <c r="C256" s="2"/>
      <c r="D256" s="2"/>
      <c r="E256" s="2"/>
      <c r="F256" s="44">
        <f t="shared" si="119"/>
        <v>3</v>
      </c>
      <c r="G256" s="44">
        <f t="shared" si="120"/>
        <v>2</v>
      </c>
      <c r="H256" s="44">
        <f t="shared" si="121"/>
        <v>1</v>
      </c>
      <c r="I256" s="44">
        <f t="shared" si="142"/>
        <v>3</v>
      </c>
      <c r="J256" s="55"/>
      <c r="K256" s="59">
        <v>231</v>
      </c>
      <c r="L256" s="57">
        <f t="shared" si="122"/>
        <v>219</v>
      </c>
      <c r="M256" s="60">
        <f t="shared" si="123"/>
      </c>
      <c r="N256" s="121"/>
      <c r="O256" s="126">
        <f t="shared" si="124"/>
        <v>39</v>
      </c>
      <c r="P256" s="126">
        <f t="shared" si="125"/>
        <v>54</v>
      </c>
      <c r="Q256" s="126">
        <f t="shared" si="126"/>
        <v>27</v>
      </c>
      <c r="R256" s="126">
        <f t="shared" si="127"/>
        <v>57</v>
      </c>
      <c r="S256" s="58">
        <f t="shared" si="128"/>
      </c>
      <c r="T256" s="58">
        <f t="shared" si="129"/>
      </c>
      <c r="U256" s="58">
        <f t="shared" si="130"/>
      </c>
      <c r="V256" s="58">
        <f t="shared" si="131"/>
      </c>
      <c r="W256" s="58">
        <f t="shared" si="132"/>
      </c>
      <c r="X256" s="58">
        <f t="shared" si="133"/>
      </c>
      <c r="Y256" s="141">
        <f t="shared" si="143"/>
      </c>
      <c r="Z256" s="144">
        <f t="shared" si="134"/>
      </c>
      <c r="AA256" s="14"/>
      <c r="AB256" s="69">
        <f t="shared" si="110"/>
        <v>3</v>
      </c>
      <c r="AC256" s="50"/>
      <c r="AD256" s="50"/>
      <c r="AE256" s="50"/>
      <c r="AF256" s="50"/>
      <c r="AG256" s="14"/>
      <c r="AH256" s="70">
        <f t="shared" si="135"/>
        <v>9</v>
      </c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X256" s="74">
        <f t="shared" si="111"/>
        <v>23</v>
      </c>
      <c r="AY256" s="75">
        <f t="shared" si="112"/>
        <v>22</v>
      </c>
      <c r="AZ256" s="76">
        <f t="shared" si="136"/>
      </c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7"/>
      <c r="CG256" s="86">
        <f t="shared" si="144"/>
      </c>
      <c r="CH256" s="87">
        <f t="shared" si="145"/>
      </c>
      <c r="CI256" s="87">
        <f t="shared" si="113"/>
      </c>
      <c r="CJ256" s="87">
        <f t="shared" si="137"/>
      </c>
      <c r="CK256" s="88">
        <f t="shared" si="138"/>
      </c>
      <c r="CL256" s="88">
        <f t="shared" si="139"/>
      </c>
      <c r="CM256" s="88">
        <f t="shared" si="140"/>
      </c>
      <c r="CN256" s="88">
        <f t="shared" si="114"/>
      </c>
      <c r="CO256" s="88">
        <f t="shared" si="115"/>
      </c>
      <c r="CP256" s="89">
        <f t="shared" si="141"/>
        <v>1</v>
      </c>
      <c r="CQ256" s="89">
        <f t="shared" si="116"/>
      </c>
      <c r="CR256" s="89">
        <f t="shared" si="117"/>
      </c>
      <c r="CS256" s="90">
        <f t="shared" si="118"/>
      </c>
      <c r="CU256" s="59">
        <v>231</v>
      </c>
    </row>
    <row r="257" spans="1:99" ht="16.5" thickBot="1" thickTop="1">
      <c r="A257" s="2"/>
      <c r="B257" s="2"/>
      <c r="C257" s="2"/>
      <c r="D257" s="2"/>
      <c r="E257" s="2"/>
      <c r="F257" s="44">
        <f t="shared" si="119"/>
        <v>3</v>
      </c>
      <c r="G257" s="44">
        <f t="shared" si="120"/>
        <v>2</v>
      </c>
      <c r="H257" s="44">
        <f t="shared" si="121"/>
        <v>2</v>
      </c>
      <c r="I257" s="44">
        <f t="shared" si="142"/>
        <v>0</v>
      </c>
      <c r="J257" s="55"/>
      <c r="K257" s="59">
        <v>232</v>
      </c>
      <c r="L257" s="57">
        <f t="shared" si="122"/>
        <v>43</v>
      </c>
      <c r="M257" s="60">
        <f t="shared" si="123"/>
      </c>
      <c r="N257" s="121"/>
      <c r="O257" s="126">
        <f t="shared" si="124"/>
        <v>40</v>
      </c>
      <c r="P257" s="126">
        <f t="shared" si="125"/>
        <v>10</v>
      </c>
      <c r="Q257" s="126">
        <f t="shared" si="126"/>
        <v>43</v>
      </c>
      <c r="R257" s="126">
        <f t="shared" si="127"/>
        <v>58</v>
      </c>
      <c r="S257" s="58">
        <f t="shared" si="128"/>
      </c>
      <c r="T257" s="58">
        <f t="shared" si="129"/>
      </c>
      <c r="U257" s="58">
        <f t="shared" si="130"/>
      </c>
      <c r="V257" s="58">
        <f t="shared" si="131"/>
      </c>
      <c r="W257" s="58">
        <f t="shared" si="132"/>
      </c>
      <c r="X257" s="58">
        <f t="shared" si="133"/>
      </c>
      <c r="Y257" s="141">
        <f t="shared" si="143"/>
      </c>
      <c r="Z257" s="144">
        <f t="shared" si="134"/>
      </c>
      <c r="AA257" s="14"/>
      <c r="AB257" s="69">
        <f t="shared" si="110"/>
        <v>2</v>
      </c>
      <c r="AC257" s="50"/>
      <c r="AD257" s="50"/>
      <c r="AE257" s="50"/>
      <c r="AF257" s="50"/>
      <c r="AG257" s="14"/>
      <c r="AH257" s="70">
        <f t="shared" si="135"/>
        <v>7</v>
      </c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X257" s="74">
        <f t="shared" si="111"/>
        <v>22</v>
      </c>
      <c r="AY257" s="75">
        <f t="shared" si="112"/>
        <v>13</v>
      </c>
      <c r="AZ257" s="76">
        <f t="shared" si="136"/>
      </c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7"/>
      <c r="CG257" s="86">
        <f t="shared" si="144"/>
      </c>
      <c r="CH257" s="87">
        <f t="shared" si="145"/>
      </c>
      <c r="CI257" s="87">
        <f t="shared" si="113"/>
      </c>
      <c r="CJ257" s="87">
        <f t="shared" si="137"/>
      </c>
      <c r="CK257" s="88">
        <f t="shared" si="138"/>
        <v>1</v>
      </c>
      <c r="CL257" s="88">
        <f t="shared" si="139"/>
        <v>1</v>
      </c>
      <c r="CM257" s="88">
        <f t="shared" si="140"/>
      </c>
      <c r="CN257" s="88">
        <f t="shared" si="114"/>
        <v>1</v>
      </c>
      <c r="CO257" s="88">
        <f t="shared" si="115"/>
      </c>
      <c r="CP257" s="89">
        <f t="shared" si="141"/>
      </c>
      <c r="CQ257" s="89">
        <f t="shared" si="116"/>
      </c>
      <c r="CR257" s="89">
        <f t="shared" si="117"/>
      </c>
      <c r="CS257" s="90">
        <f t="shared" si="118"/>
      </c>
      <c r="CU257" s="59">
        <v>232</v>
      </c>
    </row>
    <row r="258" spans="1:99" ht="16.5" thickBot="1" thickTop="1">
      <c r="A258" s="2"/>
      <c r="B258" s="2"/>
      <c r="C258" s="2"/>
      <c r="D258" s="2"/>
      <c r="E258" s="2"/>
      <c r="F258" s="44">
        <f t="shared" si="119"/>
        <v>3</v>
      </c>
      <c r="G258" s="44">
        <f t="shared" si="120"/>
        <v>2</v>
      </c>
      <c r="H258" s="44">
        <f t="shared" si="121"/>
        <v>2</v>
      </c>
      <c r="I258" s="44">
        <f t="shared" si="142"/>
        <v>1</v>
      </c>
      <c r="J258" s="55"/>
      <c r="K258" s="59">
        <v>233</v>
      </c>
      <c r="L258" s="57">
        <f t="shared" si="122"/>
        <v>107</v>
      </c>
      <c r="M258" s="60">
        <f t="shared" si="123"/>
      </c>
      <c r="N258" s="121"/>
      <c r="O258" s="126">
        <f t="shared" si="124"/>
        <v>41</v>
      </c>
      <c r="P258" s="126">
        <f t="shared" si="125"/>
        <v>26</v>
      </c>
      <c r="Q258" s="126">
        <f t="shared" si="126"/>
        <v>43</v>
      </c>
      <c r="R258" s="126">
        <f t="shared" si="127"/>
        <v>58</v>
      </c>
      <c r="S258" s="58">
        <f t="shared" si="128"/>
      </c>
      <c r="T258" s="58">
        <f t="shared" si="129"/>
      </c>
      <c r="U258" s="58">
        <f t="shared" si="130"/>
      </c>
      <c r="V258" s="58">
        <f t="shared" si="131"/>
      </c>
      <c r="W258" s="58">
        <f t="shared" si="132"/>
      </c>
      <c r="X258" s="58">
        <f t="shared" si="133"/>
      </c>
      <c r="Y258" s="141">
        <f t="shared" si="143"/>
      </c>
      <c r="Z258" s="144">
        <f t="shared" si="134"/>
      </c>
      <c r="AA258" s="14"/>
      <c r="AB258" s="69">
        <f t="shared" si="110"/>
        <v>2</v>
      </c>
      <c r="AC258" s="50"/>
      <c r="AD258" s="50"/>
      <c r="AE258" s="50"/>
      <c r="AF258" s="50"/>
      <c r="AG258" s="14"/>
      <c r="AH258" s="70">
        <f t="shared" si="135"/>
        <v>8</v>
      </c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X258" s="74">
        <f t="shared" si="111"/>
        <v>23</v>
      </c>
      <c r="AY258" s="75">
        <f t="shared" si="112"/>
        <v>17</v>
      </c>
      <c r="AZ258" s="76">
        <f t="shared" si="136"/>
      </c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7"/>
      <c r="CG258" s="86">
        <f t="shared" si="144"/>
      </c>
      <c r="CH258" s="87">
        <f t="shared" si="145"/>
      </c>
      <c r="CI258" s="87">
        <f t="shared" si="113"/>
      </c>
      <c r="CJ258" s="87">
        <f t="shared" si="137"/>
      </c>
      <c r="CK258" s="88">
        <f t="shared" si="138"/>
      </c>
      <c r="CL258" s="88">
        <f t="shared" si="139"/>
      </c>
      <c r="CM258" s="88">
        <f t="shared" si="140"/>
      </c>
      <c r="CN258" s="88">
        <f t="shared" si="114"/>
      </c>
      <c r="CO258" s="88">
        <f t="shared" si="115"/>
      </c>
      <c r="CP258" s="89">
        <f t="shared" si="141"/>
        <v>1</v>
      </c>
      <c r="CQ258" s="89">
        <f t="shared" si="116"/>
      </c>
      <c r="CR258" s="89">
        <f t="shared" si="117"/>
      </c>
      <c r="CS258" s="90">
        <f t="shared" si="118"/>
      </c>
      <c r="CU258" s="59">
        <v>233</v>
      </c>
    </row>
    <row r="259" spans="1:99" ht="16.5" thickBot="1" thickTop="1">
      <c r="A259" s="2"/>
      <c r="B259" s="2"/>
      <c r="C259" s="2"/>
      <c r="D259" s="2"/>
      <c r="E259" s="2"/>
      <c r="F259" s="44">
        <f t="shared" si="119"/>
        <v>3</v>
      </c>
      <c r="G259" s="44">
        <f t="shared" si="120"/>
        <v>2</v>
      </c>
      <c r="H259" s="44">
        <f t="shared" si="121"/>
        <v>2</v>
      </c>
      <c r="I259" s="44">
        <f t="shared" si="142"/>
        <v>2</v>
      </c>
      <c r="J259" s="55"/>
      <c r="K259" s="59">
        <v>234</v>
      </c>
      <c r="L259" s="57">
        <f t="shared" si="122"/>
        <v>171</v>
      </c>
      <c r="M259" s="60">
        <f t="shared" si="123"/>
      </c>
      <c r="N259" s="121"/>
      <c r="O259" s="126">
        <f t="shared" si="124"/>
        <v>42</v>
      </c>
      <c r="P259" s="126">
        <f t="shared" si="125"/>
        <v>42</v>
      </c>
      <c r="Q259" s="126">
        <f t="shared" si="126"/>
        <v>43</v>
      </c>
      <c r="R259" s="126">
        <f t="shared" si="127"/>
        <v>58</v>
      </c>
      <c r="S259" s="58">
        <f t="shared" si="128"/>
        <v>1</v>
      </c>
      <c r="T259" s="58">
        <f t="shared" si="129"/>
      </c>
      <c r="U259" s="58">
        <f t="shared" si="130"/>
      </c>
      <c r="V259" s="58">
        <f t="shared" si="131"/>
      </c>
      <c r="W259" s="58">
        <f t="shared" si="132"/>
      </c>
      <c r="X259" s="58">
        <f t="shared" si="133"/>
      </c>
      <c r="Y259" s="141">
        <f t="shared" si="143"/>
      </c>
      <c r="Z259" s="144">
        <f t="shared" si="134"/>
      </c>
      <c r="AA259" s="14"/>
      <c r="AB259" s="69">
        <f t="shared" si="110"/>
        <v>1</v>
      </c>
      <c r="AC259" s="50"/>
      <c r="AD259" s="50"/>
      <c r="AE259" s="50"/>
      <c r="AF259" s="50"/>
      <c r="AG259" s="14"/>
      <c r="AH259" s="70">
        <f t="shared" si="135"/>
        <v>9</v>
      </c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X259" s="74">
        <f t="shared" si="111"/>
        <v>24</v>
      </c>
      <c r="AY259" s="75">
        <f t="shared" si="112"/>
        <v>21</v>
      </c>
      <c r="AZ259" s="76">
        <f t="shared" si="136"/>
      </c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7"/>
      <c r="CG259" s="86">
        <f t="shared" si="144"/>
      </c>
      <c r="CH259" s="87">
        <f t="shared" si="145"/>
      </c>
      <c r="CI259" s="87">
        <f t="shared" si="113"/>
      </c>
      <c r="CJ259" s="87">
        <f t="shared" si="137"/>
      </c>
      <c r="CK259" s="88">
        <f t="shared" si="138"/>
      </c>
      <c r="CL259" s="88">
        <f t="shared" si="139"/>
      </c>
      <c r="CM259" s="88">
        <f t="shared" si="140"/>
      </c>
      <c r="CN259" s="88">
        <f t="shared" si="114"/>
      </c>
      <c r="CO259" s="88">
        <f t="shared" si="115"/>
      </c>
      <c r="CP259" s="89">
        <f t="shared" si="141"/>
        <v>1</v>
      </c>
      <c r="CQ259" s="89">
        <f t="shared" si="116"/>
      </c>
      <c r="CR259" s="89">
        <f t="shared" si="117"/>
      </c>
      <c r="CS259" s="90">
        <f t="shared" si="118"/>
        <v>1</v>
      </c>
      <c r="CU259" s="59">
        <v>234</v>
      </c>
    </row>
    <row r="260" spans="1:99" ht="16.5" thickBot="1" thickTop="1">
      <c r="A260" s="2"/>
      <c r="B260" s="2"/>
      <c r="C260" s="2"/>
      <c r="D260" s="2"/>
      <c r="E260" s="2"/>
      <c r="F260" s="44">
        <f t="shared" si="119"/>
        <v>3</v>
      </c>
      <c r="G260" s="44">
        <f t="shared" si="120"/>
        <v>2</v>
      </c>
      <c r="H260" s="44">
        <f t="shared" si="121"/>
        <v>2</v>
      </c>
      <c r="I260" s="44">
        <f t="shared" si="142"/>
        <v>3</v>
      </c>
      <c r="J260" s="55"/>
      <c r="K260" s="59">
        <v>235</v>
      </c>
      <c r="L260" s="57">
        <f t="shared" si="122"/>
        <v>235</v>
      </c>
      <c r="M260" s="60">
        <f t="shared" si="123"/>
        <v>1</v>
      </c>
      <c r="N260" s="121"/>
      <c r="O260" s="126">
        <f t="shared" si="124"/>
        <v>43</v>
      </c>
      <c r="P260" s="126">
        <f t="shared" si="125"/>
        <v>58</v>
      </c>
      <c r="Q260" s="126">
        <f t="shared" si="126"/>
        <v>43</v>
      </c>
      <c r="R260" s="126">
        <f t="shared" si="127"/>
        <v>58</v>
      </c>
      <c r="S260" s="58">
        <f t="shared" si="128"/>
      </c>
      <c r="T260" s="58">
        <f t="shared" si="129"/>
        <v>1</v>
      </c>
      <c r="U260" s="58">
        <f t="shared" si="130"/>
      </c>
      <c r="V260" s="58">
        <f t="shared" si="131"/>
      </c>
      <c r="W260" s="58">
        <f t="shared" si="132"/>
        <v>1</v>
      </c>
      <c r="X260" s="58">
        <f t="shared" si="133"/>
      </c>
      <c r="Y260" s="141">
        <f t="shared" si="143"/>
      </c>
      <c r="Z260" s="144">
        <f t="shared" si="134"/>
      </c>
      <c r="AA260" s="14"/>
      <c r="AB260" s="69">
        <f t="shared" si="110"/>
        <v>2</v>
      </c>
      <c r="AC260" s="50"/>
      <c r="AD260" s="50"/>
      <c r="AE260" s="50"/>
      <c r="AF260" s="50"/>
      <c r="AG260" s="14"/>
      <c r="AH260" s="70">
        <f t="shared" si="135"/>
        <v>10</v>
      </c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X260" s="74">
        <f t="shared" si="111"/>
        <v>25</v>
      </c>
      <c r="AY260" s="75">
        <f t="shared" si="112"/>
        <v>25</v>
      </c>
      <c r="AZ260" s="76">
        <f t="shared" si="136"/>
        <v>1</v>
      </c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7"/>
      <c r="CG260" s="86">
        <f t="shared" si="144"/>
      </c>
      <c r="CH260" s="87">
        <f t="shared" si="145"/>
      </c>
      <c r="CI260" s="87">
        <f t="shared" si="113"/>
      </c>
      <c r="CJ260" s="87">
        <f t="shared" si="137"/>
      </c>
      <c r="CK260" s="88">
        <f t="shared" si="138"/>
      </c>
      <c r="CL260" s="88">
        <f t="shared" si="139"/>
      </c>
      <c r="CM260" s="88">
        <f t="shared" si="140"/>
      </c>
      <c r="CN260" s="88">
        <f t="shared" si="114"/>
      </c>
      <c r="CO260" s="88">
        <f t="shared" si="115"/>
      </c>
      <c r="CP260" s="89">
        <f t="shared" si="141"/>
        <v>1</v>
      </c>
      <c r="CQ260" s="89">
        <f t="shared" si="116"/>
      </c>
      <c r="CR260" s="89">
        <f t="shared" si="117"/>
      </c>
      <c r="CS260" s="90">
        <f t="shared" si="118"/>
      </c>
      <c r="CU260" s="59">
        <v>235</v>
      </c>
    </row>
    <row r="261" spans="1:99" ht="16.5" thickBot="1" thickTop="1">
      <c r="A261" s="2"/>
      <c r="B261" s="2"/>
      <c r="C261" s="2"/>
      <c r="D261" s="2"/>
      <c r="E261" s="2"/>
      <c r="F261" s="44">
        <f t="shared" si="119"/>
        <v>3</v>
      </c>
      <c r="G261" s="44">
        <f t="shared" si="120"/>
        <v>2</v>
      </c>
      <c r="H261" s="44">
        <f t="shared" si="121"/>
        <v>3</v>
      </c>
      <c r="I261" s="44">
        <f t="shared" si="142"/>
        <v>0</v>
      </c>
      <c r="J261" s="55"/>
      <c r="K261" s="59">
        <v>236</v>
      </c>
      <c r="L261" s="57">
        <f t="shared" si="122"/>
        <v>59</v>
      </c>
      <c r="M261" s="60">
        <f t="shared" si="123"/>
      </c>
      <c r="N261" s="121"/>
      <c r="O261" s="126">
        <f t="shared" si="124"/>
        <v>44</v>
      </c>
      <c r="P261" s="126">
        <f t="shared" si="125"/>
        <v>14</v>
      </c>
      <c r="Q261" s="126">
        <f t="shared" si="126"/>
        <v>59</v>
      </c>
      <c r="R261" s="126">
        <f t="shared" si="127"/>
        <v>59</v>
      </c>
      <c r="S261" s="58">
        <f t="shared" si="128"/>
      </c>
      <c r="T261" s="58">
        <f t="shared" si="129"/>
      </c>
      <c r="U261" s="58">
        <f t="shared" si="130"/>
      </c>
      <c r="V261" s="58">
        <f t="shared" si="131"/>
      </c>
      <c r="W261" s="58">
        <f t="shared" si="132"/>
      </c>
      <c r="X261" s="58">
        <f t="shared" si="133"/>
        <v>1</v>
      </c>
      <c r="Y261" s="141">
        <f t="shared" si="143"/>
      </c>
      <c r="Z261" s="144">
        <f t="shared" si="134"/>
      </c>
      <c r="AA261" s="14"/>
      <c r="AB261" s="69">
        <f t="shared" si="110"/>
        <v>3</v>
      </c>
      <c r="AC261" s="50"/>
      <c r="AD261" s="50"/>
      <c r="AE261" s="50"/>
      <c r="AF261" s="50"/>
      <c r="AG261" s="14"/>
      <c r="AH261" s="70">
        <f t="shared" si="135"/>
        <v>8</v>
      </c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X261" s="74">
        <f t="shared" si="111"/>
        <v>24</v>
      </c>
      <c r="AY261" s="75">
        <f t="shared" si="112"/>
        <v>16</v>
      </c>
      <c r="AZ261" s="76">
        <f t="shared" si="136"/>
      </c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7"/>
      <c r="CG261" s="86">
        <f t="shared" si="144"/>
      </c>
      <c r="CH261" s="87">
        <f t="shared" si="145"/>
      </c>
      <c r="CI261" s="87">
        <f t="shared" si="113"/>
      </c>
      <c r="CJ261" s="87">
        <f t="shared" si="137"/>
      </c>
      <c r="CK261" s="88">
        <f t="shared" si="138"/>
        <v>1</v>
      </c>
      <c r="CL261" s="88">
        <f t="shared" si="139"/>
        <v>1</v>
      </c>
      <c r="CM261" s="88">
        <f t="shared" si="140"/>
      </c>
      <c r="CN261" s="88">
        <f t="shared" si="114"/>
        <v>1</v>
      </c>
      <c r="CO261" s="88">
        <f t="shared" si="115"/>
      </c>
      <c r="CP261" s="89">
        <f t="shared" si="141"/>
      </c>
      <c r="CQ261" s="89">
        <f t="shared" si="116"/>
      </c>
      <c r="CR261" s="89">
        <f t="shared" si="117"/>
      </c>
      <c r="CS261" s="90">
        <f t="shared" si="118"/>
      </c>
      <c r="CU261" s="59">
        <v>236</v>
      </c>
    </row>
    <row r="262" spans="1:99" ht="16.5" thickBot="1" thickTop="1">
      <c r="A262" s="2"/>
      <c r="B262" s="2"/>
      <c r="C262" s="2"/>
      <c r="D262" s="2"/>
      <c r="E262" s="2"/>
      <c r="F262" s="44">
        <f t="shared" si="119"/>
        <v>3</v>
      </c>
      <c r="G262" s="44">
        <f t="shared" si="120"/>
        <v>2</v>
      </c>
      <c r="H262" s="44">
        <f t="shared" si="121"/>
        <v>3</v>
      </c>
      <c r="I262" s="44">
        <f t="shared" si="142"/>
        <v>1</v>
      </c>
      <c r="J262" s="55"/>
      <c r="K262" s="59">
        <v>237</v>
      </c>
      <c r="L262" s="57">
        <f t="shared" si="122"/>
        <v>123</v>
      </c>
      <c r="M262" s="60">
        <f t="shared" si="123"/>
      </c>
      <c r="N262" s="121"/>
      <c r="O262" s="126">
        <f t="shared" si="124"/>
        <v>45</v>
      </c>
      <c r="P262" s="126">
        <f t="shared" si="125"/>
        <v>30</v>
      </c>
      <c r="Q262" s="126">
        <f t="shared" si="126"/>
        <v>59</v>
      </c>
      <c r="R262" s="126">
        <f t="shared" si="127"/>
        <v>59</v>
      </c>
      <c r="S262" s="58">
        <f t="shared" si="128"/>
      </c>
      <c r="T262" s="58">
        <f t="shared" si="129"/>
      </c>
      <c r="U262" s="58">
        <f t="shared" si="130"/>
      </c>
      <c r="V262" s="58">
        <f t="shared" si="131"/>
      </c>
      <c r="W262" s="58">
        <f t="shared" si="132"/>
      </c>
      <c r="X262" s="58">
        <f t="shared" si="133"/>
        <v>1</v>
      </c>
      <c r="Y262" s="141">
        <f t="shared" si="143"/>
      </c>
      <c r="Z262" s="144">
        <f t="shared" si="134"/>
      </c>
      <c r="AA262" s="14"/>
      <c r="AB262" s="69">
        <f t="shared" si="110"/>
        <v>3</v>
      </c>
      <c r="AC262" s="50"/>
      <c r="AD262" s="50"/>
      <c r="AE262" s="50"/>
      <c r="AF262" s="50"/>
      <c r="AG262" s="14"/>
      <c r="AH262" s="70">
        <f t="shared" si="135"/>
        <v>9</v>
      </c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X262" s="74">
        <f t="shared" si="111"/>
        <v>25</v>
      </c>
      <c r="AY262" s="75">
        <f t="shared" si="112"/>
        <v>20</v>
      </c>
      <c r="AZ262" s="76">
        <f t="shared" si="136"/>
      </c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7"/>
      <c r="CG262" s="86">
        <f t="shared" si="144"/>
      </c>
      <c r="CH262" s="87">
        <f t="shared" si="145"/>
      </c>
      <c r="CI262" s="87">
        <f t="shared" si="113"/>
      </c>
      <c r="CJ262" s="87">
        <f t="shared" si="137"/>
      </c>
      <c r="CK262" s="88">
        <f t="shared" si="138"/>
      </c>
      <c r="CL262" s="88">
        <f t="shared" si="139"/>
      </c>
      <c r="CM262" s="88">
        <f t="shared" si="140"/>
      </c>
      <c r="CN262" s="88">
        <f t="shared" si="114"/>
      </c>
      <c r="CO262" s="88">
        <f t="shared" si="115"/>
      </c>
      <c r="CP262" s="89">
        <f t="shared" si="141"/>
        <v>1</v>
      </c>
      <c r="CQ262" s="89">
        <f t="shared" si="116"/>
      </c>
      <c r="CR262" s="89">
        <f t="shared" si="117"/>
      </c>
      <c r="CS262" s="90">
        <f t="shared" si="118"/>
      </c>
      <c r="CU262" s="59">
        <v>237</v>
      </c>
    </row>
    <row r="263" spans="1:99" ht="16.5" thickBot="1" thickTop="1">
      <c r="A263" s="2"/>
      <c r="B263" s="2"/>
      <c r="C263" s="2"/>
      <c r="D263" s="2"/>
      <c r="E263" s="2"/>
      <c r="F263" s="44">
        <f t="shared" si="119"/>
        <v>3</v>
      </c>
      <c r="G263" s="44">
        <f t="shared" si="120"/>
        <v>2</v>
      </c>
      <c r="H263" s="44">
        <f t="shared" si="121"/>
        <v>3</v>
      </c>
      <c r="I263" s="44">
        <f t="shared" si="142"/>
        <v>2</v>
      </c>
      <c r="J263" s="55"/>
      <c r="K263" s="59">
        <v>238</v>
      </c>
      <c r="L263" s="57">
        <f t="shared" si="122"/>
        <v>187</v>
      </c>
      <c r="M263" s="60">
        <f t="shared" si="123"/>
      </c>
      <c r="N263" s="121"/>
      <c r="O263" s="126">
        <f t="shared" si="124"/>
        <v>46</v>
      </c>
      <c r="P263" s="126">
        <f t="shared" si="125"/>
        <v>46</v>
      </c>
      <c r="Q263" s="126">
        <f t="shared" si="126"/>
        <v>59</v>
      </c>
      <c r="R263" s="126">
        <f t="shared" si="127"/>
        <v>59</v>
      </c>
      <c r="S263" s="58">
        <f t="shared" si="128"/>
        <v>1</v>
      </c>
      <c r="T263" s="58">
        <f t="shared" si="129"/>
      </c>
      <c r="U263" s="58">
        <f t="shared" si="130"/>
      </c>
      <c r="V263" s="58">
        <f t="shared" si="131"/>
      </c>
      <c r="W263" s="58">
        <f t="shared" si="132"/>
      </c>
      <c r="X263" s="58">
        <f t="shared" si="133"/>
        <v>1</v>
      </c>
      <c r="Y263" s="141">
        <f t="shared" si="143"/>
      </c>
      <c r="Z263" s="144">
        <f t="shared" si="134"/>
      </c>
      <c r="AA263" s="14"/>
      <c r="AB263" s="69">
        <f t="shared" si="110"/>
        <v>3</v>
      </c>
      <c r="AC263" s="50"/>
      <c r="AD263" s="50"/>
      <c r="AE263" s="50"/>
      <c r="AF263" s="50"/>
      <c r="AG263" s="14"/>
      <c r="AH263" s="70">
        <f t="shared" si="135"/>
        <v>10</v>
      </c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X263" s="74">
        <f t="shared" si="111"/>
        <v>26</v>
      </c>
      <c r="AY263" s="75">
        <f t="shared" si="112"/>
        <v>24</v>
      </c>
      <c r="AZ263" s="76">
        <f t="shared" si="136"/>
      </c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7"/>
      <c r="CG263" s="86">
        <f t="shared" si="144"/>
      </c>
      <c r="CH263" s="87">
        <f t="shared" si="145"/>
      </c>
      <c r="CI263" s="87">
        <f t="shared" si="113"/>
      </c>
      <c r="CJ263" s="87">
        <f t="shared" si="137"/>
      </c>
      <c r="CK263" s="88">
        <f t="shared" si="138"/>
      </c>
      <c r="CL263" s="88">
        <f t="shared" si="139"/>
      </c>
      <c r="CM263" s="88">
        <f t="shared" si="140"/>
      </c>
      <c r="CN263" s="88">
        <f t="shared" si="114"/>
      </c>
      <c r="CO263" s="88">
        <f t="shared" si="115"/>
      </c>
      <c r="CP263" s="89">
        <f t="shared" si="141"/>
        <v>1</v>
      </c>
      <c r="CQ263" s="89">
        <f t="shared" si="116"/>
      </c>
      <c r="CR263" s="89">
        <f t="shared" si="117"/>
      </c>
      <c r="CS263" s="90">
        <f t="shared" si="118"/>
      </c>
      <c r="CU263" s="59">
        <v>238</v>
      </c>
    </row>
    <row r="264" spans="1:99" ht="16.5" thickBot="1" thickTop="1">
      <c r="A264" s="2"/>
      <c r="B264" s="2"/>
      <c r="C264" s="2"/>
      <c r="D264" s="2"/>
      <c r="E264" s="2"/>
      <c r="F264" s="44">
        <f t="shared" si="119"/>
        <v>3</v>
      </c>
      <c r="G264" s="44">
        <f t="shared" si="120"/>
        <v>2</v>
      </c>
      <c r="H264" s="44">
        <f t="shared" si="121"/>
        <v>3</v>
      </c>
      <c r="I264" s="44">
        <f t="shared" si="142"/>
        <v>3</v>
      </c>
      <c r="J264" s="55"/>
      <c r="K264" s="59">
        <v>239</v>
      </c>
      <c r="L264" s="57">
        <f t="shared" si="122"/>
        <v>251</v>
      </c>
      <c r="M264" s="60">
        <f t="shared" si="123"/>
      </c>
      <c r="N264" s="121"/>
      <c r="O264" s="126">
        <f t="shared" si="124"/>
        <v>47</v>
      </c>
      <c r="P264" s="126">
        <f t="shared" si="125"/>
        <v>62</v>
      </c>
      <c r="Q264" s="126">
        <f t="shared" si="126"/>
        <v>59</v>
      </c>
      <c r="R264" s="126">
        <f t="shared" si="127"/>
        <v>59</v>
      </c>
      <c r="S264" s="58">
        <f t="shared" si="128"/>
      </c>
      <c r="T264" s="58">
        <f t="shared" si="129"/>
      </c>
      <c r="U264" s="58">
        <f t="shared" si="130"/>
      </c>
      <c r="V264" s="58">
        <f t="shared" si="131"/>
      </c>
      <c r="W264" s="58">
        <f t="shared" si="132"/>
      </c>
      <c r="X264" s="58">
        <f t="shared" si="133"/>
        <v>1</v>
      </c>
      <c r="Y264" s="141">
        <f t="shared" si="143"/>
      </c>
      <c r="Z264" s="144">
        <f t="shared" si="134"/>
      </c>
      <c r="AA264" s="14"/>
      <c r="AB264" s="69">
        <f t="shared" si="110"/>
        <v>2</v>
      </c>
      <c r="AC264" s="50"/>
      <c r="AD264" s="50"/>
      <c r="AE264" s="50"/>
      <c r="AF264" s="50"/>
      <c r="AG264" s="14"/>
      <c r="AH264" s="70">
        <f t="shared" si="135"/>
        <v>11</v>
      </c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X264" s="74">
        <f t="shared" si="111"/>
        <v>27</v>
      </c>
      <c r="AY264" s="75">
        <f t="shared" si="112"/>
        <v>28</v>
      </c>
      <c r="AZ264" s="76">
        <f t="shared" si="136"/>
      </c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7"/>
      <c r="CG264" s="86">
        <f t="shared" si="144"/>
      </c>
      <c r="CH264" s="87">
        <f t="shared" si="145"/>
      </c>
      <c r="CI264" s="87">
        <f t="shared" si="113"/>
      </c>
      <c r="CJ264" s="87">
        <f t="shared" si="137"/>
      </c>
      <c r="CK264" s="88">
        <f t="shared" si="138"/>
      </c>
      <c r="CL264" s="88">
        <f t="shared" si="139"/>
      </c>
      <c r="CM264" s="88">
        <f t="shared" si="140"/>
      </c>
      <c r="CN264" s="88">
        <f t="shared" si="114"/>
      </c>
      <c r="CO264" s="88">
        <f t="shared" si="115"/>
      </c>
      <c r="CP264" s="89">
        <f t="shared" si="141"/>
        <v>1</v>
      </c>
      <c r="CQ264" s="89">
        <f t="shared" si="116"/>
      </c>
      <c r="CR264" s="89">
        <f t="shared" si="117"/>
      </c>
      <c r="CS264" s="90">
        <f t="shared" si="118"/>
      </c>
      <c r="CU264" s="59">
        <v>239</v>
      </c>
    </row>
    <row r="265" spans="1:99" ht="16.5" thickBot="1" thickTop="1">
      <c r="A265" s="2"/>
      <c r="B265" s="2"/>
      <c r="C265" s="2"/>
      <c r="D265" s="2"/>
      <c r="E265" s="2"/>
      <c r="F265" s="44">
        <f t="shared" si="119"/>
        <v>3</v>
      </c>
      <c r="G265" s="44">
        <f t="shared" si="120"/>
        <v>3</v>
      </c>
      <c r="H265" s="44">
        <f t="shared" si="121"/>
        <v>0</v>
      </c>
      <c r="I265" s="44">
        <f t="shared" si="142"/>
        <v>0</v>
      </c>
      <c r="J265" s="55"/>
      <c r="K265" s="59">
        <v>240</v>
      </c>
      <c r="L265" s="57">
        <f t="shared" si="122"/>
        <v>15</v>
      </c>
      <c r="M265" s="60">
        <f t="shared" si="123"/>
      </c>
      <c r="N265" s="121"/>
      <c r="O265" s="126">
        <f t="shared" si="124"/>
        <v>48</v>
      </c>
      <c r="P265" s="126">
        <f t="shared" si="125"/>
        <v>3</v>
      </c>
      <c r="Q265" s="126">
        <f t="shared" si="126"/>
        <v>15</v>
      </c>
      <c r="R265" s="126">
        <f t="shared" si="127"/>
        <v>60</v>
      </c>
      <c r="S265" s="58">
        <f t="shared" si="128"/>
      </c>
      <c r="T265" s="58">
        <f t="shared" si="129"/>
      </c>
      <c r="U265" s="58">
        <f t="shared" si="130"/>
      </c>
      <c r="V265" s="58">
        <f t="shared" si="131"/>
      </c>
      <c r="W265" s="58">
        <f t="shared" si="132"/>
      </c>
      <c r="X265" s="58">
        <f t="shared" si="133"/>
      </c>
      <c r="Y265" s="141">
        <f t="shared" si="143"/>
      </c>
      <c r="Z265" s="144">
        <f t="shared" si="134"/>
      </c>
      <c r="AA265" s="14"/>
      <c r="AB265" s="69">
        <f t="shared" si="110"/>
        <v>1</v>
      </c>
      <c r="AC265" s="50"/>
      <c r="AD265" s="50"/>
      <c r="AE265" s="50"/>
      <c r="AF265" s="50"/>
      <c r="AG265" s="14"/>
      <c r="AH265" s="70">
        <f t="shared" si="135"/>
        <v>6</v>
      </c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X265" s="74">
        <f t="shared" si="111"/>
        <v>21</v>
      </c>
      <c r="AY265" s="75">
        <f t="shared" si="112"/>
        <v>9</v>
      </c>
      <c r="AZ265" s="76">
        <f t="shared" si="136"/>
      </c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7"/>
      <c r="CG265" s="86">
        <f t="shared" si="144"/>
      </c>
      <c r="CH265" s="87">
        <f t="shared" si="145"/>
        <v>1</v>
      </c>
      <c r="CI265" s="87">
        <f t="shared" si="113"/>
        <v>1</v>
      </c>
      <c r="CJ265" s="87">
        <f t="shared" si="137"/>
        <v>1</v>
      </c>
      <c r="CK265" s="88">
        <f t="shared" si="138"/>
      </c>
      <c r="CL265" s="88">
        <f t="shared" si="139"/>
      </c>
      <c r="CM265" s="88">
        <f t="shared" si="140"/>
      </c>
      <c r="CN265" s="88">
        <f t="shared" si="114"/>
      </c>
      <c r="CO265" s="88">
        <f t="shared" si="115"/>
      </c>
      <c r="CP265" s="89">
        <f t="shared" si="141"/>
      </c>
      <c r="CQ265" s="89">
        <f t="shared" si="116"/>
      </c>
      <c r="CR265" s="89">
        <f t="shared" si="117"/>
      </c>
      <c r="CS265" s="90">
        <f t="shared" si="118"/>
      </c>
      <c r="CU265" s="59">
        <v>240</v>
      </c>
    </row>
    <row r="266" spans="1:99" ht="16.5" thickBot="1" thickTop="1">
      <c r="A266" s="2"/>
      <c r="B266" s="2"/>
      <c r="C266" s="2"/>
      <c r="D266" s="2"/>
      <c r="E266" s="2"/>
      <c r="F266" s="44">
        <f t="shared" si="119"/>
        <v>3</v>
      </c>
      <c r="G266" s="44">
        <f t="shared" si="120"/>
        <v>3</v>
      </c>
      <c r="H266" s="44">
        <f t="shared" si="121"/>
        <v>0</v>
      </c>
      <c r="I266" s="44">
        <f t="shared" si="142"/>
        <v>1</v>
      </c>
      <c r="J266" s="55"/>
      <c r="K266" s="59">
        <v>241</v>
      </c>
      <c r="L266" s="57">
        <f t="shared" si="122"/>
        <v>79</v>
      </c>
      <c r="M266" s="60">
        <f t="shared" si="123"/>
      </c>
      <c r="N266" s="121"/>
      <c r="O266" s="126">
        <f t="shared" si="124"/>
        <v>49</v>
      </c>
      <c r="P266" s="126">
        <f t="shared" si="125"/>
        <v>19</v>
      </c>
      <c r="Q266" s="126">
        <f t="shared" si="126"/>
        <v>15</v>
      </c>
      <c r="R266" s="126">
        <f t="shared" si="127"/>
        <v>60</v>
      </c>
      <c r="S266" s="58">
        <f t="shared" si="128"/>
      </c>
      <c r="T266" s="58">
        <f t="shared" si="129"/>
      </c>
      <c r="U266" s="58">
        <f t="shared" si="130"/>
      </c>
      <c r="V266" s="58">
        <f t="shared" si="131"/>
      </c>
      <c r="W266" s="58">
        <f t="shared" si="132"/>
      </c>
      <c r="X266" s="58">
        <f t="shared" si="133"/>
      </c>
      <c r="Y266" s="141">
        <f t="shared" si="143"/>
      </c>
      <c r="Z266" s="144">
        <f t="shared" si="134"/>
      </c>
      <c r="AA266" s="14"/>
      <c r="AB266" s="69">
        <f t="shared" si="110"/>
        <v>2</v>
      </c>
      <c r="AC266" s="50"/>
      <c r="AD266" s="50"/>
      <c r="AE266" s="50"/>
      <c r="AF266" s="50"/>
      <c r="AG266" s="14"/>
      <c r="AH266" s="70">
        <f t="shared" si="135"/>
        <v>7</v>
      </c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X266" s="74">
        <f t="shared" si="111"/>
        <v>22</v>
      </c>
      <c r="AY266" s="75">
        <f t="shared" si="112"/>
        <v>13</v>
      </c>
      <c r="AZ266" s="76">
        <f t="shared" si="136"/>
      </c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7"/>
      <c r="CG266" s="86">
        <f t="shared" si="144"/>
      </c>
      <c r="CH266" s="87">
        <f t="shared" si="145"/>
      </c>
      <c r="CI266" s="87">
        <f t="shared" si="113"/>
      </c>
      <c r="CJ266" s="87">
        <f t="shared" si="137"/>
      </c>
      <c r="CK266" s="88">
        <f t="shared" si="138"/>
        <v>1</v>
      </c>
      <c r="CL266" s="88">
        <f t="shared" si="139"/>
      </c>
      <c r="CM266" s="88">
        <f t="shared" si="140"/>
      </c>
      <c r="CN266" s="88">
        <f t="shared" si="114"/>
      </c>
      <c r="CO266" s="88">
        <f t="shared" si="115"/>
      </c>
      <c r="CP266" s="89">
        <f t="shared" si="141"/>
      </c>
      <c r="CQ266" s="89">
        <f t="shared" si="116"/>
      </c>
      <c r="CR266" s="89">
        <f t="shared" si="117"/>
      </c>
      <c r="CS266" s="90">
        <f t="shared" si="118"/>
      </c>
      <c r="CU266" s="59">
        <v>241</v>
      </c>
    </row>
    <row r="267" spans="1:99" ht="16.5" thickBot="1" thickTop="1">
      <c r="A267" s="2"/>
      <c r="B267" s="2"/>
      <c r="C267" s="2"/>
      <c r="D267" s="2"/>
      <c r="E267" s="2"/>
      <c r="F267" s="44">
        <f t="shared" si="119"/>
        <v>3</v>
      </c>
      <c r="G267" s="44">
        <f t="shared" si="120"/>
        <v>3</v>
      </c>
      <c r="H267" s="44">
        <f t="shared" si="121"/>
        <v>0</v>
      </c>
      <c r="I267" s="44">
        <f t="shared" si="142"/>
        <v>2</v>
      </c>
      <c r="J267" s="55"/>
      <c r="K267" s="59">
        <v>242</v>
      </c>
      <c r="L267" s="57">
        <f t="shared" si="122"/>
        <v>143</v>
      </c>
      <c r="M267" s="60">
        <f t="shared" si="123"/>
      </c>
      <c r="N267" s="121"/>
      <c r="O267" s="126">
        <f t="shared" si="124"/>
        <v>50</v>
      </c>
      <c r="P267" s="126">
        <f t="shared" si="125"/>
        <v>35</v>
      </c>
      <c r="Q267" s="126">
        <f t="shared" si="126"/>
        <v>15</v>
      </c>
      <c r="R267" s="126">
        <f t="shared" si="127"/>
        <v>60</v>
      </c>
      <c r="S267" s="58">
        <f t="shared" si="128"/>
      </c>
      <c r="T267" s="58">
        <f t="shared" si="129"/>
      </c>
      <c r="U267" s="58">
        <f t="shared" si="130"/>
      </c>
      <c r="V267" s="58">
        <f t="shared" si="131"/>
      </c>
      <c r="W267" s="58">
        <f t="shared" si="132"/>
      </c>
      <c r="X267" s="58">
        <f t="shared" si="133"/>
      </c>
      <c r="Y267" s="141">
        <f t="shared" si="143"/>
      </c>
      <c r="Z267" s="144">
        <f t="shared" si="134"/>
      </c>
      <c r="AA267" s="14"/>
      <c r="AB267" s="69">
        <f t="shared" si="110"/>
        <v>2</v>
      </c>
      <c r="AC267" s="50"/>
      <c r="AD267" s="50"/>
      <c r="AE267" s="50"/>
      <c r="AF267" s="50"/>
      <c r="AG267" s="14"/>
      <c r="AH267" s="70">
        <f t="shared" si="135"/>
        <v>8</v>
      </c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X267" s="74">
        <f t="shared" si="111"/>
        <v>23</v>
      </c>
      <c r="AY267" s="75">
        <f t="shared" si="112"/>
        <v>17</v>
      </c>
      <c r="AZ267" s="76">
        <f t="shared" si="136"/>
      </c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7"/>
      <c r="CG267" s="86">
        <f t="shared" si="144"/>
      </c>
      <c r="CH267" s="87">
        <f t="shared" si="145"/>
      </c>
      <c r="CI267" s="87">
        <f t="shared" si="113"/>
      </c>
      <c r="CJ267" s="87">
        <f t="shared" si="137"/>
      </c>
      <c r="CK267" s="88">
        <f t="shared" si="138"/>
        <v>1</v>
      </c>
      <c r="CL267" s="88">
        <f t="shared" si="139"/>
      </c>
      <c r="CM267" s="88">
        <f t="shared" si="140"/>
      </c>
      <c r="CN267" s="88">
        <f t="shared" si="114"/>
      </c>
      <c r="CO267" s="88">
        <f t="shared" si="115"/>
      </c>
      <c r="CP267" s="89">
        <f t="shared" si="141"/>
      </c>
      <c r="CQ267" s="89">
        <f t="shared" si="116"/>
      </c>
      <c r="CR267" s="89">
        <f t="shared" si="117"/>
      </c>
      <c r="CS267" s="90">
        <f t="shared" si="118"/>
      </c>
      <c r="CU267" s="59">
        <v>242</v>
      </c>
    </row>
    <row r="268" spans="1:99" ht="16.5" thickBot="1" thickTop="1">
      <c r="A268" s="2"/>
      <c r="B268" s="2"/>
      <c r="C268" s="2"/>
      <c r="D268" s="2"/>
      <c r="E268" s="2"/>
      <c r="F268" s="44">
        <f t="shared" si="119"/>
        <v>3</v>
      </c>
      <c r="G268" s="44">
        <f t="shared" si="120"/>
        <v>3</v>
      </c>
      <c r="H268" s="44">
        <f t="shared" si="121"/>
        <v>0</v>
      </c>
      <c r="I268" s="44">
        <f t="shared" si="142"/>
        <v>3</v>
      </c>
      <c r="J268" s="55"/>
      <c r="K268" s="59">
        <v>243</v>
      </c>
      <c r="L268" s="57">
        <f t="shared" si="122"/>
        <v>207</v>
      </c>
      <c r="M268" s="60">
        <f t="shared" si="123"/>
      </c>
      <c r="N268" s="121"/>
      <c r="O268" s="126">
        <f t="shared" si="124"/>
        <v>51</v>
      </c>
      <c r="P268" s="126">
        <f t="shared" si="125"/>
        <v>51</v>
      </c>
      <c r="Q268" s="126">
        <f t="shared" si="126"/>
        <v>15</v>
      </c>
      <c r="R268" s="126">
        <f t="shared" si="127"/>
        <v>60</v>
      </c>
      <c r="S268" s="58">
        <f t="shared" si="128"/>
        <v>1</v>
      </c>
      <c r="T268" s="58">
        <f t="shared" si="129"/>
      </c>
      <c r="U268" s="58">
        <f t="shared" si="130"/>
      </c>
      <c r="V268" s="58">
        <f t="shared" si="131"/>
      </c>
      <c r="W268" s="58">
        <f t="shared" si="132"/>
      </c>
      <c r="X268" s="58">
        <f t="shared" si="133"/>
      </c>
      <c r="Y268" s="141">
        <f t="shared" si="143"/>
      </c>
      <c r="Z268" s="144">
        <f t="shared" si="134"/>
      </c>
      <c r="AA268" s="14"/>
      <c r="AB268" s="69">
        <f t="shared" si="110"/>
        <v>2</v>
      </c>
      <c r="AC268" s="50"/>
      <c r="AD268" s="50"/>
      <c r="AE268" s="50"/>
      <c r="AF268" s="50"/>
      <c r="AG268" s="14"/>
      <c r="AH268" s="70">
        <f t="shared" si="135"/>
        <v>9</v>
      </c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X268" s="74">
        <f t="shared" si="111"/>
        <v>24</v>
      </c>
      <c r="AY268" s="75">
        <f t="shared" si="112"/>
        <v>21</v>
      </c>
      <c r="AZ268" s="76">
        <f t="shared" si="136"/>
      </c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7"/>
      <c r="CG268" s="86">
        <f t="shared" si="144"/>
      </c>
      <c r="CH268" s="87">
        <f t="shared" si="145"/>
      </c>
      <c r="CI268" s="87">
        <f t="shared" si="113"/>
      </c>
      <c r="CJ268" s="87">
        <f t="shared" si="137"/>
      </c>
      <c r="CK268" s="88">
        <f t="shared" si="138"/>
        <v>1</v>
      </c>
      <c r="CL268" s="88">
        <f t="shared" si="139"/>
      </c>
      <c r="CM268" s="88">
        <f t="shared" si="140"/>
      </c>
      <c r="CN268" s="88">
        <f t="shared" si="114"/>
      </c>
      <c r="CO268" s="88">
        <f t="shared" si="115"/>
      </c>
      <c r="CP268" s="89">
        <f t="shared" si="141"/>
      </c>
      <c r="CQ268" s="89">
        <f t="shared" si="116"/>
      </c>
      <c r="CR268" s="89">
        <f t="shared" si="117"/>
      </c>
      <c r="CS268" s="90">
        <f t="shared" si="118"/>
      </c>
      <c r="CU268" s="59">
        <v>243</v>
      </c>
    </row>
    <row r="269" spans="1:99" ht="16.5" thickBot="1" thickTop="1">
      <c r="A269" s="2"/>
      <c r="B269" s="2"/>
      <c r="C269" s="2"/>
      <c r="D269" s="2"/>
      <c r="E269" s="2"/>
      <c r="F269" s="44">
        <f t="shared" si="119"/>
        <v>3</v>
      </c>
      <c r="G269" s="44">
        <f t="shared" si="120"/>
        <v>3</v>
      </c>
      <c r="H269" s="44">
        <f t="shared" si="121"/>
        <v>1</v>
      </c>
      <c r="I269" s="44">
        <f t="shared" si="142"/>
        <v>0</v>
      </c>
      <c r="J269" s="55"/>
      <c r="K269" s="59">
        <v>244</v>
      </c>
      <c r="L269" s="57">
        <f t="shared" si="122"/>
        <v>31</v>
      </c>
      <c r="M269" s="60">
        <f t="shared" si="123"/>
      </c>
      <c r="N269" s="121"/>
      <c r="O269" s="126">
        <f t="shared" si="124"/>
        <v>52</v>
      </c>
      <c r="P269" s="126">
        <f t="shared" si="125"/>
        <v>7</v>
      </c>
      <c r="Q269" s="126">
        <f t="shared" si="126"/>
        <v>31</v>
      </c>
      <c r="R269" s="126">
        <f t="shared" si="127"/>
        <v>61</v>
      </c>
      <c r="S269" s="58">
        <f t="shared" si="128"/>
      </c>
      <c r="T269" s="58">
        <f t="shared" si="129"/>
      </c>
      <c r="U269" s="58">
        <f t="shared" si="130"/>
      </c>
      <c r="V269" s="58">
        <f t="shared" si="131"/>
      </c>
      <c r="W269" s="58">
        <f t="shared" si="132"/>
      </c>
      <c r="X269" s="58">
        <f t="shared" si="133"/>
      </c>
      <c r="Y269" s="141">
        <f t="shared" si="143"/>
      </c>
      <c r="Z269" s="144">
        <f t="shared" si="134"/>
      </c>
      <c r="AA269" s="14"/>
      <c r="AB269" s="69">
        <f t="shared" si="110"/>
        <v>2</v>
      </c>
      <c r="AC269" s="50"/>
      <c r="AD269" s="50"/>
      <c r="AE269" s="50"/>
      <c r="AF269" s="50"/>
      <c r="AG269" s="14"/>
      <c r="AH269" s="70">
        <f t="shared" si="135"/>
        <v>7</v>
      </c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X269" s="74">
        <f t="shared" si="111"/>
        <v>23</v>
      </c>
      <c r="AY269" s="75">
        <f t="shared" si="112"/>
        <v>12</v>
      </c>
      <c r="AZ269" s="76">
        <f t="shared" si="136"/>
      </c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7"/>
      <c r="CG269" s="86">
        <f t="shared" si="144"/>
      </c>
      <c r="CH269" s="87">
        <f t="shared" si="145"/>
      </c>
      <c r="CI269" s="87">
        <f t="shared" si="113"/>
      </c>
      <c r="CJ269" s="87">
        <f t="shared" si="137"/>
      </c>
      <c r="CK269" s="88">
        <f t="shared" si="138"/>
        <v>1</v>
      </c>
      <c r="CL269" s="88">
        <f t="shared" si="139"/>
        <v>1</v>
      </c>
      <c r="CM269" s="88">
        <f t="shared" si="140"/>
      </c>
      <c r="CN269" s="88">
        <f t="shared" si="114"/>
        <v>1</v>
      </c>
      <c r="CO269" s="88">
        <f t="shared" si="115"/>
      </c>
      <c r="CP269" s="89">
        <f t="shared" si="141"/>
      </c>
      <c r="CQ269" s="89">
        <f t="shared" si="116"/>
      </c>
      <c r="CR269" s="89">
        <f t="shared" si="117"/>
      </c>
      <c r="CS269" s="90">
        <f t="shared" si="118"/>
      </c>
      <c r="CU269" s="59">
        <v>244</v>
      </c>
    </row>
    <row r="270" spans="1:99" ht="16.5" thickBot="1" thickTop="1">
      <c r="A270" s="2"/>
      <c r="B270" s="2"/>
      <c r="C270" s="2"/>
      <c r="D270" s="2"/>
      <c r="E270" s="2"/>
      <c r="F270" s="44">
        <f t="shared" si="119"/>
        <v>3</v>
      </c>
      <c r="G270" s="44">
        <f t="shared" si="120"/>
        <v>3</v>
      </c>
      <c r="H270" s="44">
        <f t="shared" si="121"/>
        <v>1</v>
      </c>
      <c r="I270" s="44">
        <f t="shared" si="142"/>
        <v>1</v>
      </c>
      <c r="J270" s="55"/>
      <c r="K270" s="59">
        <v>245</v>
      </c>
      <c r="L270" s="57">
        <f t="shared" si="122"/>
        <v>95</v>
      </c>
      <c r="M270" s="60">
        <f t="shared" si="123"/>
      </c>
      <c r="N270" s="121"/>
      <c r="O270" s="126">
        <f t="shared" si="124"/>
        <v>53</v>
      </c>
      <c r="P270" s="126">
        <f t="shared" si="125"/>
        <v>23</v>
      </c>
      <c r="Q270" s="126">
        <f t="shared" si="126"/>
        <v>31</v>
      </c>
      <c r="R270" s="126">
        <f t="shared" si="127"/>
        <v>61</v>
      </c>
      <c r="S270" s="58">
        <f t="shared" si="128"/>
      </c>
      <c r="T270" s="58">
        <f t="shared" si="129"/>
      </c>
      <c r="U270" s="58">
        <f t="shared" si="130"/>
      </c>
      <c r="V270" s="58">
        <f t="shared" si="131"/>
      </c>
      <c r="W270" s="58">
        <f t="shared" si="132"/>
      </c>
      <c r="X270" s="58">
        <f t="shared" si="133"/>
      </c>
      <c r="Y270" s="141">
        <f t="shared" si="143"/>
      </c>
      <c r="Z270" s="144">
        <f t="shared" si="134"/>
      </c>
      <c r="AA270" s="14"/>
      <c r="AB270" s="69">
        <f t="shared" si="110"/>
        <v>1</v>
      </c>
      <c r="AC270" s="50"/>
      <c r="AD270" s="50"/>
      <c r="AE270" s="50"/>
      <c r="AF270" s="50"/>
      <c r="AG270" s="14"/>
      <c r="AH270" s="70">
        <f t="shared" si="135"/>
        <v>8</v>
      </c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X270" s="74">
        <f t="shared" si="111"/>
        <v>24</v>
      </c>
      <c r="AY270" s="75">
        <f t="shared" si="112"/>
        <v>16</v>
      </c>
      <c r="AZ270" s="76">
        <f t="shared" si="136"/>
      </c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7"/>
      <c r="CG270" s="86">
        <f t="shared" si="144"/>
      </c>
      <c r="CH270" s="87">
        <f t="shared" si="145"/>
      </c>
      <c r="CI270" s="87">
        <f t="shared" si="113"/>
      </c>
      <c r="CJ270" s="87">
        <f t="shared" si="137"/>
      </c>
      <c r="CK270" s="88">
        <f t="shared" si="138"/>
      </c>
      <c r="CL270" s="88">
        <f t="shared" si="139"/>
      </c>
      <c r="CM270" s="88">
        <f t="shared" si="140"/>
      </c>
      <c r="CN270" s="88">
        <f t="shared" si="114"/>
      </c>
      <c r="CO270" s="88">
        <f t="shared" si="115"/>
      </c>
      <c r="CP270" s="89">
        <f t="shared" si="141"/>
        <v>1</v>
      </c>
      <c r="CQ270" s="89">
        <f t="shared" si="116"/>
      </c>
      <c r="CR270" s="89">
        <f t="shared" si="117"/>
        <v>1</v>
      </c>
      <c r="CS270" s="90">
        <f t="shared" si="118"/>
      </c>
      <c r="CU270" s="59">
        <v>245</v>
      </c>
    </row>
    <row r="271" spans="1:99" ht="16.5" thickBot="1" thickTop="1">
      <c r="A271" s="2"/>
      <c r="B271" s="2"/>
      <c r="C271" s="2"/>
      <c r="D271" s="2"/>
      <c r="E271" s="2"/>
      <c r="F271" s="44">
        <f t="shared" si="119"/>
        <v>3</v>
      </c>
      <c r="G271" s="44">
        <f t="shared" si="120"/>
        <v>3</v>
      </c>
      <c r="H271" s="44">
        <f t="shared" si="121"/>
        <v>1</v>
      </c>
      <c r="I271" s="44">
        <f t="shared" si="142"/>
        <v>2</v>
      </c>
      <c r="J271" s="55"/>
      <c r="K271" s="59">
        <v>246</v>
      </c>
      <c r="L271" s="57">
        <f t="shared" si="122"/>
        <v>159</v>
      </c>
      <c r="M271" s="60">
        <f t="shared" si="123"/>
      </c>
      <c r="N271" s="121"/>
      <c r="O271" s="126">
        <f t="shared" si="124"/>
        <v>54</v>
      </c>
      <c r="P271" s="126">
        <f t="shared" si="125"/>
        <v>39</v>
      </c>
      <c r="Q271" s="126">
        <f t="shared" si="126"/>
        <v>31</v>
      </c>
      <c r="R271" s="126">
        <f t="shared" si="127"/>
        <v>61</v>
      </c>
      <c r="S271" s="58">
        <f t="shared" si="128"/>
      </c>
      <c r="T271" s="58">
        <f t="shared" si="129"/>
      </c>
      <c r="U271" s="58">
        <f t="shared" si="130"/>
      </c>
      <c r="V271" s="58">
        <f t="shared" si="131"/>
      </c>
      <c r="W271" s="58">
        <f t="shared" si="132"/>
      </c>
      <c r="X271" s="58">
        <f t="shared" si="133"/>
      </c>
      <c r="Y271" s="141">
        <f t="shared" si="143"/>
      </c>
      <c r="Z271" s="144">
        <f t="shared" si="134"/>
      </c>
      <c r="AA271" s="14"/>
      <c r="AB271" s="69">
        <f t="shared" si="110"/>
        <v>2</v>
      </c>
      <c r="AC271" s="50"/>
      <c r="AD271" s="50"/>
      <c r="AE271" s="50"/>
      <c r="AF271" s="50"/>
      <c r="AG271" s="14"/>
      <c r="AH271" s="70">
        <f t="shared" si="135"/>
        <v>9</v>
      </c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X271" s="74">
        <f t="shared" si="111"/>
        <v>25</v>
      </c>
      <c r="AY271" s="75">
        <f t="shared" si="112"/>
        <v>20</v>
      </c>
      <c r="AZ271" s="76">
        <f t="shared" si="136"/>
      </c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7"/>
      <c r="CG271" s="86">
        <f t="shared" si="144"/>
      </c>
      <c r="CH271" s="87">
        <f t="shared" si="145"/>
      </c>
      <c r="CI271" s="87">
        <f t="shared" si="113"/>
      </c>
      <c r="CJ271" s="87">
        <f t="shared" si="137"/>
      </c>
      <c r="CK271" s="88">
        <f t="shared" si="138"/>
      </c>
      <c r="CL271" s="88">
        <f t="shared" si="139"/>
      </c>
      <c r="CM271" s="88">
        <f t="shared" si="140"/>
      </c>
      <c r="CN271" s="88">
        <f t="shared" si="114"/>
      </c>
      <c r="CO271" s="88">
        <f t="shared" si="115"/>
      </c>
      <c r="CP271" s="89">
        <f t="shared" si="141"/>
        <v>1</v>
      </c>
      <c r="CQ271" s="89">
        <f t="shared" si="116"/>
      </c>
      <c r="CR271" s="89">
        <f t="shared" si="117"/>
      </c>
      <c r="CS271" s="90">
        <f t="shared" si="118"/>
      </c>
      <c r="CU271" s="59">
        <v>246</v>
      </c>
    </row>
    <row r="272" spans="1:99" ht="16.5" thickBot="1" thickTop="1">
      <c r="A272" s="2"/>
      <c r="B272" s="2"/>
      <c r="C272" s="2"/>
      <c r="D272" s="2"/>
      <c r="E272" s="2"/>
      <c r="F272" s="44">
        <f t="shared" si="119"/>
        <v>3</v>
      </c>
      <c r="G272" s="44">
        <f t="shared" si="120"/>
        <v>3</v>
      </c>
      <c r="H272" s="44">
        <f t="shared" si="121"/>
        <v>1</v>
      </c>
      <c r="I272" s="44">
        <f t="shared" si="142"/>
        <v>3</v>
      </c>
      <c r="J272" s="55"/>
      <c r="K272" s="59">
        <v>247</v>
      </c>
      <c r="L272" s="57">
        <f t="shared" si="122"/>
        <v>223</v>
      </c>
      <c r="M272" s="60">
        <f t="shared" si="123"/>
      </c>
      <c r="N272" s="121"/>
      <c r="O272" s="126">
        <f t="shared" si="124"/>
        <v>55</v>
      </c>
      <c r="P272" s="126">
        <f t="shared" si="125"/>
        <v>55</v>
      </c>
      <c r="Q272" s="126">
        <f t="shared" si="126"/>
        <v>31</v>
      </c>
      <c r="R272" s="126">
        <f t="shared" si="127"/>
        <v>61</v>
      </c>
      <c r="S272" s="58">
        <f t="shared" si="128"/>
        <v>1</v>
      </c>
      <c r="T272" s="58">
        <f t="shared" si="129"/>
      </c>
      <c r="U272" s="58">
        <f t="shared" si="130"/>
      </c>
      <c r="V272" s="58">
        <f t="shared" si="131"/>
      </c>
      <c r="W272" s="58">
        <f t="shared" si="132"/>
      </c>
      <c r="X272" s="58">
        <f t="shared" si="133"/>
      </c>
      <c r="Y272" s="141">
        <f t="shared" si="143"/>
      </c>
      <c r="Z272" s="144">
        <f t="shared" si="134"/>
      </c>
      <c r="AA272" s="14"/>
      <c r="AB272" s="69">
        <f t="shared" si="110"/>
        <v>2</v>
      </c>
      <c r="AC272" s="50"/>
      <c r="AD272" s="50"/>
      <c r="AE272" s="50"/>
      <c r="AF272" s="50"/>
      <c r="AG272" s="14"/>
      <c r="AH272" s="70">
        <f t="shared" si="135"/>
        <v>10</v>
      </c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X272" s="74">
        <f t="shared" si="111"/>
        <v>26</v>
      </c>
      <c r="AY272" s="75">
        <f t="shared" si="112"/>
        <v>24</v>
      </c>
      <c r="AZ272" s="76">
        <f t="shared" si="136"/>
      </c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7"/>
      <c r="CG272" s="86">
        <f t="shared" si="144"/>
      </c>
      <c r="CH272" s="87">
        <f t="shared" si="145"/>
      </c>
      <c r="CI272" s="87">
        <f t="shared" si="113"/>
      </c>
      <c r="CJ272" s="87">
        <f t="shared" si="137"/>
      </c>
      <c r="CK272" s="88">
        <f t="shared" si="138"/>
      </c>
      <c r="CL272" s="88">
        <f t="shared" si="139"/>
      </c>
      <c r="CM272" s="88">
        <f t="shared" si="140"/>
      </c>
      <c r="CN272" s="88">
        <f t="shared" si="114"/>
      </c>
      <c r="CO272" s="88">
        <f t="shared" si="115"/>
      </c>
      <c r="CP272" s="89">
        <f t="shared" si="141"/>
        <v>1</v>
      </c>
      <c r="CQ272" s="89">
        <f t="shared" si="116"/>
      </c>
      <c r="CR272" s="89">
        <f t="shared" si="117"/>
      </c>
      <c r="CS272" s="90">
        <f t="shared" si="118"/>
      </c>
      <c r="CU272" s="59">
        <v>247</v>
      </c>
    </row>
    <row r="273" spans="1:99" ht="16.5" thickBot="1" thickTop="1">
      <c r="A273" s="2"/>
      <c r="B273" s="2"/>
      <c r="C273" s="2"/>
      <c r="D273" s="2"/>
      <c r="E273" s="2"/>
      <c r="F273" s="44">
        <f t="shared" si="119"/>
        <v>3</v>
      </c>
      <c r="G273" s="44">
        <f t="shared" si="120"/>
        <v>3</v>
      </c>
      <c r="H273" s="44">
        <f t="shared" si="121"/>
        <v>2</v>
      </c>
      <c r="I273" s="44">
        <f t="shared" si="142"/>
        <v>0</v>
      </c>
      <c r="J273" s="55"/>
      <c r="K273" s="59">
        <v>248</v>
      </c>
      <c r="L273" s="57">
        <f t="shared" si="122"/>
        <v>47</v>
      </c>
      <c r="M273" s="60">
        <f t="shared" si="123"/>
      </c>
      <c r="N273" s="121"/>
      <c r="O273" s="126">
        <f t="shared" si="124"/>
        <v>56</v>
      </c>
      <c r="P273" s="126">
        <f t="shared" si="125"/>
        <v>11</v>
      </c>
      <c r="Q273" s="126">
        <f t="shared" si="126"/>
        <v>47</v>
      </c>
      <c r="R273" s="126">
        <f t="shared" si="127"/>
        <v>62</v>
      </c>
      <c r="S273" s="58">
        <f t="shared" si="128"/>
      </c>
      <c r="T273" s="58">
        <f t="shared" si="129"/>
      </c>
      <c r="U273" s="58">
        <f t="shared" si="130"/>
      </c>
      <c r="V273" s="58">
        <f t="shared" si="131"/>
      </c>
      <c r="W273" s="58">
        <f t="shared" si="132"/>
      </c>
      <c r="X273" s="58">
        <f t="shared" si="133"/>
      </c>
      <c r="Y273" s="141">
        <f t="shared" si="143"/>
      </c>
      <c r="Z273" s="144">
        <f t="shared" si="134"/>
      </c>
      <c r="AA273" s="14"/>
      <c r="AB273" s="69">
        <f t="shared" si="110"/>
        <v>2</v>
      </c>
      <c r="AC273" s="50"/>
      <c r="AD273" s="50"/>
      <c r="AE273" s="50"/>
      <c r="AF273" s="50"/>
      <c r="AG273" s="14"/>
      <c r="AH273" s="70">
        <f t="shared" si="135"/>
        <v>8</v>
      </c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X273" s="74">
        <f t="shared" si="111"/>
        <v>25</v>
      </c>
      <c r="AY273" s="75">
        <f t="shared" si="112"/>
        <v>15</v>
      </c>
      <c r="AZ273" s="76">
        <f t="shared" si="136"/>
      </c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7"/>
      <c r="CG273" s="86">
        <f t="shared" si="144"/>
      </c>
      <c r="CH273" s="87">
        <f t="shared" si="145"/>
      </c>
      <c r="CI273" s="87">
        <f t="shared" si="113"/>
      </c>
      <c r="CJ273" s="87">
        <f t="shared" si="137"/>
      </c>
      <c r="CK273" s="88">
        <f t="shared" si="138"/>
        <v>1</v>
      </c>
      <c r="CL273" s="88">
        <f t="shared" si="139"/>
        <v>1</v>
      </c>
      <c r="CM273" s="88">
        <f t="shared" si="140"/>
      </c>
      <c r="CN273" s="88">
        <f t="shared" si="114"/>
        <v>1</v>
      </c>
      <c r="CO273" s="88">
        <f t="shared" si="115"/>
      </c>
      <c r="CP273" s="89">
        <f t="shared" si="141"/>
      </c>
      <c r="CQ273" s="89">
        <f t="shared" si="116"/>
      </c>
      <c r="CR273" s="89">
        <f t="shared" si="117"/>
      </c>
      <c r="CS273" s="90">
        <f t="shared" si="118"/>
      </c>
      <c r="CU273" s="59">
        <v>248</v>
      </c>
    </row>
    <row r="274" spans="1:99" ht="16.5" thickBot="1" thickTop="1">
      <c r="A274" s="2"/>
      <c r="B274" s="2"/>
      <c r="C274" s="2"/>
      <c r="D274" s="2"/>
      <c r="E274" s="2"/>
      <c r="F274" s="44">
        <f t="shared" si="119"/>
        <v>3</v>
      </c>
      <c r="G274" s="44">
        <f t="shared" si="120"/>
        <v>3</v>
      </c>
      <c r="H274" s="44">
        <f t="shared" si="121"/>
        <v>2</v>
      </c>
      <c r="I274" s="44">
        <f t="shared" si="142"/>
        <v>1</v>
      </c>
      <c r="J274" s="55"/>
      <c r="K274" s="59">
        <v>249</v>
      </c>
      <c r="L274" s="57">
        <f t="shared" si="122"/>
        <v>111</v>
      </c>
      <c r="M274" s="60">
        <f t="shared" si="123"/>
      </c>
      <c r="N274" s="121"/>
      <c r="O274" s="126">
        <f t="shared" si="124"/>
        <v>57</v>
      </c>
      <c r="P274" s="126">
        <f t="shared" si="125"/>
        <v>27</v>
      </c>
      <c r="Q274" s="126">
        <f t="shared" si="126"/>
        <v>47</v>
      </c>
      <c r="R274" s="126">
        <f t="shared" si="127"/>
        <v>62</v>
      </c>
      <c r="S274" s="58">
        <f t="shared" si="128"/>
      </c>
      <c r="T274" s="58">
        <f t="shared" si="129"/>
      </c>
      <c r="U274" s="58">
        <f t="shared" si="130"/>
      </c>
      <c r="V274" s="58">
        <f t="shared" si="131"/>
      </c>
      <c r="W274" s="58">
        <f t="shared" si="132"/>
      </c>
      <c r="X274" s="58">
        <f t="shared" si="133"/>
      </c>
      <c r="Y274" s="141">
        <f t="shared" si="143"/>
      </c>
      <c r="Z274" s="144">
        <f t="shared" si="134"/>
      </c>
      <c r="AA274" s="14"/>
      <c r="AB274" s="69">
        <f t="shared" si="110"/>
        <v>2</v>
      </c>
      <c r="AC274" s="50"/>
      <c r="AD274" s="50"/>
      <c r="AE274" s="50"/>
      <c r="AF274" s="50"/>
      <c r="AG274" s="14"/>
      <c r="AH274" s="70">
        <f t="shared" si="135"/>
        <v>9</v>
      </c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X274" s="74">
        <f t="shared" si="111"/>
        <v>26</v>
      </c>
      <c r="AY274" s="75">
        <f t="shared" si="112"/>
        <v>19</v>
      </c>
      <c r="AZ274" s="76">
        <f t="shared" si="136"/>
      </c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7"/>
      <c r="CG274" s="86">
        <f t="shared" si="144"/>
      </c>
      <c r="CH274" s="87">
        <f t="shared" si="145"/>
      </c>
      <c r="CI274" s="87">
        <f t="shared" si="113"/>
      </c>
      <c r="CJ274" s="87">
        <f t="shared" si="137"/>
      </c>
      <c r="CK274" s="88">
        <f t="shared" si="138"/>
      </c>
      <c r="CL274" s="88">
        <f t="shared" si="139"/>
      </c>
      <c r="CM274" s="88">
        <f t="shared" si="140"/>
      </c>
      <c r="CN274" s="88">
        <f t="shared" si="114"/>
      </c>
      <c r="CO274" s="88">
        <f t="shared" si="115"/>
      </c>
      <c r="CP274" s="89">
        <f t="shared" si="141"/>
        <v>1</v>
      </c>
      <c r="CQ274" s="89">
        <f t="shared" si="116"/>
      </c>
      <c r="CR274" s="89">
        <f t="shared" si="117"/>
      </c>
      <c r="CS274" s="90">
        <f t="shared" si="118"/>
      </c>
      <c r="CU274" s="59">
        <v>249</v>
      </c>
    </row>
    <row r="275" spans="1:99" ht="16.5" thickBot="1" thickTop="1">
      <c r="A275" s="2"/>
      <c r="B275" s="2"/>
      <c r="C275" s="2"/>
      <c r="D275" s="2"/>
      <c r="E275" s="2"/>
      <c r="F275" s="44">
        <f t="shared" si="119"/>
        <v>3</v>
      </c>
      <c r="G275" s="44">
        <f t="shared" si="120"/>
        <v>3</v>
      </c>
      <c r="H275" s="44">
        <f t="shared" si="121"/>
        <v>2</v>
      </c>
      <c r="I275" s="44">
        <f t="shared" si="142"/>
        <v>2</v>
      </c>
      <c r="J275" s="55"/>
      <c r="K275" s="59">
        <v>250</v>
      </c>
      <c r="L275" s="57">
        <f t="shared" si="122"/>
        <v>175</v>
      </c>
      <c r="M275" s="60">
        <f t="shared" si="123"/>
      </c>
      <c r="N275" s="121"/>
      <c r="O275" s="126">
        <f t="shared" si="124"/>
        <v>58</v>
      </c>
      <c r="P275" s="126">
        <f t="shared" si="125"/>
        <v>43</v>
      </c>
      <c r="Q275" s="126">
        <f t="shared" si="126"/>
        <v>47</v>
      </c>
      <c r="R275" s="126">
        <f t="shared" si="127"/>
        <v>62</v>
      </c>
      <c r="S275" s="58">
        <f t="shared" si="128"/>
      </c>
      <c r="T275" s="58">
        <f t="shared" si="129"/>
      </c>
      <c r="U275" s="58">
        <f t="shared" si="130"/>
      </c>
      <c r="V275" s="58">
        <f t="shared" si="131"/>
      </c>
      <c r="W275" s="58">
        <f t="shared" si="132"/>
      </c>
      <c r="X275" s="58">
        <f t="shared" si="133"/>
      </c>
      <c r="Y275" s="141">
        <f t="shared" si="143"/>
      </c>
      <c r="Z275" s="144">
        <f t="shared" si="134"/>
      </c>
      <c r="AA275" s="14"/>
      <c r="AB275" s="69">
        <f t="shared" si="110"/>
        <v>1</v>
      </c>
      <c r="AC275" s="50"/>
      <c r="AD275" s="50"/>
      <c r="AE275" s="50"/>
      <c r="AF275" s="50"/>
      <c r="AG275" s="14"/>
      <c r="AH275" s="70">
        <f t="shared" si="135"/>
        <v>10</v>
      </c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X275" s="74">
        <f t="shared" si="111"/>
        <v>27</v>
      </c>
      <c r="AY275" s="75">
        <f t="shared" si="112"/>
        <v>23</v>
      </c>
      <c r="AZ275" s="76">
        <f t="shared" si="136"/>
      </c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7"/>
      <c r="CG275" s="86">
        <f t="shared" si="144"/>
      </c>
      <c r="CH275" s="87">
        <f t="shared" si="145"/>
      </c>
      <c r="CI275" s="87">
        <f t="shared" si="113"/>
      </c>
      <c r="CJ275" s="87">
        <f t="shared" si="137"/>
      </c>
      <c r="CK275" s="88">
        <f t="shared" si="138"/>
      </c>
      <c r="CL275" s="88">
        <f t="shared" si="139"/>
      </c>
      <c r="CM275" s="88">
        <f t="shared" si="140"/>
      </c>
      <c r="CN275" s="88">
        <f t="shared" si="114"/>
      </c>
      <c r="CO275" s="88">
        <f t="shared" si="115"/>
      </c>
      <c r="CP275" s="89">
        <f t="shared" si="141"/>
        <v>1</v>
      </c>
      <c r="CQ275" s="89">
        <f t="shared" si="116"/>
      </c>
      <c r="CR275" s="89">
        <f t="shared" si="117"/>
        <v>1</v>
      </c>
      <c r="CS275" s="90">
        <f t="shared" si="118"/>
      </c>
      <c r="CU275" s="59">
        <v>250</v>
      </c>
    </row>
    <row r="276" spans="1:99" ht="16.5" thickBot="1" thickTop="1">
      <c r="A276" s="2"/>
      <c r="B276" s="2"/>
      <c r="C276" s="2"/>
      <c r="D276" s="2"/>
      <c r="E276" s="2"/>
      <c r="F276" s="44">
        <f t="shared" si="119"/>
        <v>3</v>
      </c>
      <c r="G276" s="44">
        <f t="shared" si="120"/>
        <v>3</v>
      </c>
      <c r="H276" s="44">
        <f t="shared" si="121"/>
        <v>2</v>
      </c>
      <c r="I276" s="44">
        <f t="shared" si="142"/>
        <v>3</v>
      </c>
      <c r="J276" s="55"/>
      <c r="K276" s="59">
        <v>251</v>
      </c>
      <c r="L276" s="57">
        <f t="shared" si="122"/>
        <v>239</v>
      </c>
      <c r="M276" s="60">
        <f t="shared" si="123"/>
      </c>
      <c r="N276" s="121"/>
      <c r="O276" s="126">
        <f t="shared" si="124"/>
        <v>59</v>
      </c>
      <c r="P276" s="126">
        <f t="shared" si="125"/>
        <v>59</v>
      </c>
      <c r="Q276" s="126">
        <f t="shared" si="126"/>
        <v>47</v>
      </c>
      <c r="R276" s="126">
        <f t="shared" si="127"/>
        <v>62</v>
      </c>
      <c r="S276" s="58">
        <f t="shared" si="128"/>
        <v>1</v>
      </c>
      <c r="T276" s="58">
        <f t="shared" si="129"/>
      </c>
      <c r="U276" s="58">
        <f t="shared" si="130"/>
      </c>
      <c r="V276" s="58">
        <f t="shared" si="131"/>
      </c>
      <c r="W276" s="58">
        <f t="shared" si="132"/>
      </c>
      <c r="X276" s="58">
        <f t="shared" si="133"/>
      </c>
      <c r="Y276" s="141">
        <f t="shared" si="143"/>
      </c>
      <c r="Z276" s="144">
        <f t="shared" si="134"/>
      </c>
      <c r="AA276" s="14"/>
      <c r="AB276" s="69">
        <f t="shared" si="110"/>
        <v>2</v>
      </c>
      <c r="AC276" s="50"/>
      <c r="AD276" s="50"/>
      <c r="AE276" s="50"/>
      <c r="AF276" s="50"/>
      <c r="AG276" s="14"/>
      <c r="AH276" s="70">
        <f t="shared" si="135"/>
        <v>11</v>
      </c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X276" s="74">
        <f t="shared" si="111"/>
        <v>28</v>
      </c>
      <c r="AY276" s="75">
        <f t="shared" si="112"/>
        <v>27</v>
      </c>
      <c r="AZ276" s="76">
        <f t="shared" si="136"/>
      </c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7"/>
      <c r="CG276" s="86">
        <f t="shared" si="144"/>
      </c>
      <c r="CH276" s="87">
        <f t="shared" si="145"/>
      </c>
      <c r="CI276" s="87">
        <f t="shared" si="113"/>
      </c>
      <c r="CJ276" s="87">
        <f t="shared" si="137"/>
      </c>
      <c r="CK276" s="88">
        <f t="shared" si="138"/>
      </c>
      <c r="CL276" s="88">
        <f t="shared" si="139"/>
      </c>
      <c r="CM276" s="88">
        <f t="shared" si="140"/>
      </c>
      <c r="CN276" s="88">
        <f t="shared" si="114"/>
      </c>
      <c r="CO276" s="88">
        <f t="shared" si="115"/>
      </c>
      <c r="CP276" s="89">
        <f t="shared" si="141"/>
        <v>1</v>
      </c>
      <c r="CQ276" s="89">
        <f t="shared" si="116"/>
      </c>
      <c r="CR276" s="89">
        <f t="shared" si="117"/>
      </c>
      <c r="CS276" s="90">
        <f t="shared" si="118"/>
      </c>
      <c r="CU276" s="59">
        <v>251</v>
      </c>
    </row>
    <row r="277" spans="1:99" ht="16.5" thickBot="1" thickTop="1">
      <c r="A277" s="2"/>
      <c r="B277" s="2"/>
      <c r="C277" s="2"/>
      <c r="D277" s="2"/>
      <c r="E277" s="2"/>
      <c r="F277" s="44">
        <f t="shared" si="119"/>
        <v>3</v>
      </c>
      <c r="G277" s="44">
        <f t="shared" si="120"/>
        <v>3</v>
      </c>
      <c r="H277" s="44">
        <f t="shared" si="121"/>
        <v>3</v>
      </c>
      <c r="I277" s="44">
        <f t="shared" si="142"/>
        <v>0</v>
      </c>
      <c r="J277" s="55"/>
      <c r="K277" s="59">
        <v>252</v>
      </c>
      <c r="L277" s="57">
        <f t="shared" si="122"/>
        <v>63</v>
      </c>
      <c r="M277" s="60">
        <f t="shared" si="123"/>
      </c>
      <c r="N277" s="121"/>
      <c r="O277" s="126">
        <f t="shared" si="124"/>
        <v>60</v>
      </c>
      <c r="P277" s="126">
        <f t="shared" si="125"/>
        <v>15</v>
      </c>
      <c r="Q277" s="126">
        <f t="shared" si="126"/>
        <v>63</v>
      </c>
      <c r="R277" s="126">
        <f t="shared" si="127"/>
        <v>63</v>
      </c>
      <c r="S277" s="58">
        <f t="shared" si="128"/>
      </c>
      <c r="T277" s="58">
        <f t="shared" si="129"/>
      </c>
      <c r="U277" s="58">
        <f t="shared" si="130"/>
      </c>
      <c r="V277" s="58">
        <f t="shared" si="131"/>
      </c>
      <c r="W277" s="58">
        <f t="shared" si="132"/>
      </c>
      <c r="X277" s="58">
        <f t="shared" si="133"/>
        <v>1</v>
      </c>
      <c r="Y277" s="141">
        <f t="shared" si="143"/>
      </c>
      <c r="Z277" s="144">
        <f t="shared" si="134"/>
      </c>
      <c r="AA277" s="14"/>
      <c r="AB277" s="69">
        <f t="shared" si="110"/>
        <v>1</v>
      </c>
      <c r="AC277" s="50"/>
      <c r="AD277" s="50"/>
      <c r="AE277" s="50"/>
      <c r="AF277" s="50"/>
      <c r="AG277" s="14"/>
      <c r="AH277" s="70">
        <f t="shared" si="135"/>
        <v>9</v>
      </c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X277" s="74">
        <f t="shared" si="111"/>
        <v>27</v>
      </c>
      <c r="AY277" s="75">
        <f t="shared" si="112"/>
        <v>18</v>
      </c>
      <c r="AZ277" s="76">
        <f t="shared" si="136"/>
      </c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7"/>
      <c r="CG277" s="86">
        <f t="shared" si="144"/>
      </c>
      <c r="CH277" s="87">
        <f t="shared" si="145"/>
      </c>
      <c r="CI277" s="87">
        <f t="shared" si="113"/>
      </c>
      <c r="CJ277" s="87">
        <f t="shared" si="137"/>
      </c>
      <c r="CK277" s="88">
        <f t="shared" si="138"/>
        <v>1</v>
      </c>
      <c r="CL277" s="88">
        <f t="shared" si="139"/>
        <v>1</v>
      </c>
      <c r="CM277" s="88">
        <f t="shared" si="140"/>
        <v>1</v>
      </c>
      <c r="CN277" s="88">
        <f t="shared" si="114"/>
      </c>
      <c r="CO277" s="88">
        <f t="shared" si="115"/>
      </c>
      <c r="CP277" s="89">
        <f t="shared" si="141"/>
      </c>
      <c r="CQ277" s="89">
        <f t="shared" si="116"/>
      </c>
      <c r="CR277" s="89">
        <f t="shared" si="117"/>
      </c>
      <c r="CS277" s="90">
        <f t="shared" si="118"/>
      </c>
      <c r="CU277" s="59">
        <v>252</v>
      </c>
    </row>
    <row r="278" spans="1:99" ht="16.5" thickBot="1" thickTop="1">
      <c r="A278" s="2"/>
      <c r="B278" s="2"/>
      <c r="C278" s="2"/>
      <c r="D278" s="2"/>
      <c r="E278" s="2"/>
      <c r="F278" s="44">
        <f t="shared" si="119"/>
        <v>3</v>
      </c>
      <c r="G278" s="44">
        <f t="shared" si="120"/>
        <v>3</v>
      </c>
      <c r="H278" s="44">
        <f t="shared" si="121"/>
        <v>3</v>
      </c>
      <c r="I278" s="44">
        <f t="shared" si="142"/>
        <v>1</v>
      </c>
      <c r="J278" s="55"/>
      <c r="K278" s="59">
        <v>253</v>
      </c>
      <c r="L278" s="57">
        <f t="shared" si="122"/>
        <v>127</v>
      </c>
      <c r="M278" s="60">
        <f t="shared" si="123"/>
      </c>
      <c r="N278" s="121"/>
      <c r="O278" s="126">
        <f t="shared" si="124"/>
        <v>61</v>
      </c>
      <c r="P278" s="126">
        <f t="shared" si="125"/>
        <v>31</v>
      </c>
      <c r="Q278" s="126">
        <f t="shared" si="126"/>
        <v>63</v>
      </c>
      <c r="R278" s="126">
        <f t="shared" si="127"/>
        <v>63</v>
      </c>
      <c r="S278" s="58">
        <f t="shared" si="128"/>
      </c>
      <c r="T278" s="58">
        <f t="shared" si="129"/>
      </c>
      <c r="U278" s="58">
        <f t="shared" si="130"/>
      </c>
      <c r="V278" s="58">
        <f t="shared" si="131"/>
      </c>
      <c r="W278" s="58">
        <f t="shared" si="132"/>
      </c>
      <c r="X278" s="58">
        <f t="shared" si="133"/>
        <v>1</v>
      </c>
      <c r="Y278" s="141">
        <f t="shared" si="143"/>
      </c>
      <c r="Z278" s="144">
        <f t="shared" si="134"/>
      </c>
      <c r="AA278" s="14"/>
      <c r="AB278" s="69">
        <f t="shared" si="110"/>
        <v>1</v>
      </c>
      <c r="AC278" s="50"/>
      <c r="AD278" s="50"/>
      <c r="AE278" s="50"/>
      <c r="AF278" s="50"/>
      <c r="AG278" s="14"/>
      <c r="AH278" s="70">
        <f t="shared" si="135"/>
        <v>10</v>
      </c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X278" s="74">
        <f t="shared" si="111"/>
        <v>28</v>
      </c>
      <c r="AY278" s="75">
        <f t="shared" si="112"/>
        <v>22</v>
      </c>
      <c r="AZ278" s="76">
        <f t="shared" si="136"/>
      </c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7"/>
      <c r="CG278" s="86">
        <f t="shared" si="144"/>
      </c>
      <c r="CH278" s="87">
        <f t="shared" si="145"/>
      </c>
      <c r="CI278" s="87">
        <f t="shared" si="113"/>
      </c>
      <c r="CJ278" s="87">
        <f t="shared" si="137"/>
      </c>
      <c r="CK278" s="88">
        <f t="shared" si="138"/>
      </c>
      <c r="CL278" s="88">
        <f t="shared" si="139"/>
      </c>
      <c r="CM278" s="88">
        <f t="shared" si="140"/>
      </c>
      <c r="CN278" s="88">
        <f t="shared" si="114"/>
      </c>
      <c r="CO278" s="88">
        <f t="shared" si="115"/>
      </c>
      <c r="CP278" s="89">
        <f t="shared" si="141"/>
        <v>1</v>
      </c>
      <c r="CQ278" s="89">
        <f t="shared" si="116"/>
      </c>
      <c r="CR278" s="89">
        <f t="shared" si="117"/>
      </c>
      <c r="CS278" s="90">
        <f t="shared" si="118"/>
        <v>1</v>
      </c>
      <c r="CU278" s="59">
        <v>253</v>
      </c>
    </row>
    <row r="279" spans="1:99" ht="16.5" thickBot="1" thickTop="1">
      <c r="A279" s="2"/>
      <c r="B279" s="2"/>
      <c r="C279" s="2"/>
      <c r="D279" s="2"/>
      <c r="E279" s="2"/>
      <c r="F279" s="44">
        <f t="shared" si="119"/>
        <v>3</v>
      </c>
      <c r="G279" s="44">
        <f t="shared" si="120"/>
        <v>3</v>
      </c>
      <c r="H279" s="44">
        <f t="shared" si="121"/>
        <v>3</v>
      </c>
      <c r="I279" s="44">
        <f t="shared" si="142"/>
        <v>2</v>
      </c>
      <c r="J279" s="55"/>
      <c r="K279" s="59">
        <v>254</v>
      </c>
      <c r="L279" s="57">
        <f t="shared" si="122"/>
        <v>191</v>
      </c>
      <c r="M279" s="60">
        <f t="shared" si="123"/>
      </c>
      <c r="N279" s="121"/>
      <c r="O279" s="126">
        <f t="shared" si="124"/>
        <v>62</v>
      </c>
      <c r="P279" s="126">
        <f t="shared" si="125"/>
        <v>47</v>
      </c>
      <c r="Q279" s="126">
        <f t="shared" si="126"/>
        <v>63</v>
      </c>
      <c r="R279" s="126">
        <f t="shared" si="127"/>
        <v>63</v>
      </c>
      <c r="S279" s="58">
        <f t="shared" si="128"/>
      </c>
      <c r="T279" s="58">
        <f t="shared" si="129"/>
      </c>
      <c r="U279" s="58">
        <f t="shared" si="130"/>
      </c>
      <c r="V279" s="58">
        <f t="shared" si="131"/>
      </c>
      <c r="W279" s="58">
        <f t="shared" si="132"/>
      </c>
      <c r="X279" s="58">
        <f t="shared" si="133"/>
        <v>1</v>
      </c>
      <c r="Y279" s="141">
        <f t="shared" si="143"/>
      </c>
      <c r="Z279" s="144">
        <f t="shared" si="134"/>
      </c>
      <c r="AA279" s="14"/>
      <c r="AB279" s="69">
        <f t="shared" si="110"/>
        <v>1</v>
      </c>
      <c r="AC279" s="50"/>
      <c r="AD279" s="50"/>
      <c r="AE279" s="50"/>
      <c r="AF279" s="50"/>
      <c r="AG279" s="14"/>
      <c r="AH279" s="70">
        <f t="shared" si="135"/>
        <v>11</v>
      </c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X279" s="74">
        <f t="shared" si="111"/>
        <v>29</v>
      </c>
      <c r="AY279" s="75">
        <f t="shared" si="112"/>
        <v>26</v>
      </c>
      <c r="AZ279" s="76">
        <f t="shared" si="136"/>
      </c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7"/>
      <c r="CG279" s="86">
        <f t="shared" si="144"/>
      </c>
      <c r="CH279" s="87">
        <f t="shared" si="145"/>
      </c>
      <c r="CI279" s="87">
        <f t="shared" si="113"/>
      </c>
      <c r="CJ279" s="87">
        <f t="shared" si="137"/>
      </c>
      <c r="CK279" s="88">
        <f t="shared" si="138"/>
      </c>
      <c r="CL279" s="88">
        <f t="shared" si="139"/>
      </c>
      <c r="CM279" s="88">
        <f t="shared" si="140"/>
      </c>
      <c r="CN279" s="88">
        <f t="shared" si="114"/>
      </c>
      <c r="CO279" s="88">
        <f t="shared" si="115"/>
      </c>
      <c r="CP279" s="89">
        <f t="shared" si="141"/>
        <v>1</v>
      </c>
      <c r="CQ279" s="89">
        <f t="shared" si="116"/>
      </c>
      <c r="CR279" s="89">
        <f t="shared" si="117"/>
      </c>
      <c r="CS279" s="90">
        <f t="shared" si="118"/>
        <v>1</v>
      </c>
      <c r="CU279" s="59">
        <v>254</v>
      </c>
    </row>
    <row r="280" spans="1:99" ht="16.5" thickBot="1" thickTop="1">
      <c r="A280" s="2"/>
      <c r="B280" s="2"/>
      <c r="C280" s="2"/>
      <c r="D280" s="2"/>
      <c r="E280" s="2"/>
      <c r="F280" s="44">
        <f t="shared" si="119"/>
        <v>3</v>
      </c>
      <c r="G280" s="44">
        <f t="shared" si="120"/>
        <v>3</v>
      </c>
      <c r="H280" s="44">
        <f t="shared" si="121"/>
        <v>3</v>
      </c>
      <c r="I280" s="44">
        <f t="shared" si="142"/>
        <v>3</v>
      </c>
      <c r="J280" s="55"/>
      <c r="K280" s="61">
        <v>255</v>
      </c>
      <c r="L280" s="57">
        <f t="shared" si="122"/>
        <v>255</v>
      </c>
      <c r="M280" s="62">
        <f t="shared" si="123"/>
        <v>1</v>
      </c>
      <c r="N280" s="121"/>
      <c r="O280" s="126">
        <f t="shared" si="124"/>
        <v>63</v>
      </c>
      <c r="P280" s="126">
        <f t="shared" si="125"/>
        <v>63</v>
      </c>
      <c r="Q280" s="126">
        <f t="shared" si="126"/>
        <v>63</v>
      </c>
      <c r="R280" s="126">
        <f t="shared" si="127"/>
        <v>63</v>
      </c>
      <c r="S280" s="58">
        <f t="shared" si="128"/>
        <v>1</v>
      </c>
      <c r="T280" s="58">
        <f t="shared" si="129"/>
        <v>1</v>
      </c>
      <c r="U280" s="58">
        <f t="shared" si="130"/>
        <v>1</v>
      </c>
      <c r="V280" s="58">
        <f t="shared" si="131"/>
        <v>1</v>
      </c>
      <c r="W280" s="58">
        <f t="shared" si="132"/>
        <v>1</v>
      </c>
      <c r="X280" s="58">
        <f t="shared" si="133"/>
        <v>1</v>
      </c>
      <c r="Y280" s="141">
        <f t="shared" si="143"/>
        <v>1</v>
      </c>
      <c r="Z280" s="144">
        <f t="shared" si="134"/>
        <v>1</v>
      </c>
      <c r="AA280" s="14"/>
      <c r="AB280" s="69">
        <f t="shared" si="110"/>
        <v>0</v>
      </c>
      <c r="AC280" s="50"/>
      <c r="AD280" s="50"/>
      <c r="AE280" s="50"/>
      <c r="AF280" s="50"/>
      <c r="AG280" s="14"/>
      <c r="AH280" s="70">
        <f t="shared" si="135"/>
        <v>12</v>
      </c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X280" s="77">
        <f t="shared" si="111"/>
        <v>30</v>
      </c>
      <c r="AY280" s="78">
        <f t="shared" si="112"/>
        <v>30</v>
      </c>
      <c r="AZ280" s="79">
        <f t="shared" si="136"/>
        <v>1</v>
      </c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7"/>
      <c r="CG280" s="91">
        <f t="shared" si="144"/>
      </c>
      <c r="CH280" s="92">
        <f t="shared" si="145"/>
      </c>
      <c r="CI280" s="92">
        <f t="shared" si="113"/>
      </c>
      <c r="CJ280" s="92">
        <f t="shared" si="137"/>
      </c>
      <c r="CK280" s="93">
        <f t="shared" si="138"/>
      </c>
      <c r="CL280" s="93">
        <f t="shared" si="139"/>
      </c>
      <c r="CM280" s="93">
        <f t="shared" si="140"/>
      </c>
      <c r="CN280" s="93">
        <f t="shared" si="114"/>
      </c>
      <c r="CO280" s="93">
        <f t="shared" si="115"/>
      </c>
      <c r="CP280" s="94">
        <f t="shared" si="141"/>
        <v>1</v>
      </c>
      <c r="CQ280" s="94">
        <f t="shared" si="116"/>
        <v>1</v>
      </c>
      <c r="CR280" s="94">
        <f t="shared" si="117"/>
      </c>
      <c r="CS280" s="95">
        <f t="shared" si="118"/>
      </c>
      <c r="CU280" s="61">
        <v>255</v>
      </c>
    </row>
    <row r="281" spans="6:99" s="2" customFormat="1" ht="15.75" thickTop="1">
      <c r="F281" s="8"/>
      <c r="G281" s="8"/>
      <c r="H281" s="8"/>
      <c r="I281" s="8"/>
      <c r="J281" s="8"/>
      <c r="K281" s="8"/>
      <c r="L281" s="8"/>
      <c r="AH281" s="8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U281" s="8"/>
    </row>
    <row r="282" spans="6:99" s="2" customFormat="1" ht="15">
      <c r="F282" s="8"/>
      <c r="G282" s="8"/>
      <c r="H282" s="8"/>
      <c r="I282" s="8"/>
      <c r="J282" s="8"/>
      <c r="K282" s="8"/>
      <c r="L282" s="8"/>
      <c r="AH282" s="8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U282" s="8"/>
    </row>
    <row r="283" spans="6:99" s="2" customFormat="1" ht="15">
      <c r="F283" s="8"/>
      <c r="G283" s="8"/>
      <c r="H283" s="8"/>
      <c r="I283" s="8"/>
      <c r="J283" s="8"/>
      <c r="K283" s="8"/>
      <c r="L283" s="8"/>
      <c r="AH283" s="8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U283" s="8"/>
    </row>
    <row r="284" spans="6:99" s="2" customFormat="1" ht="15">
      <c r="F284" s="8"/>
      <c r="G284" s="8"/>
      <c r="H284" s="8"/>
      <c r="I284" s="8"/>
      <c r="J284" s="8"/>
      <c r="K284" s="8"/>
      <c r="L284" s="8"/>
      <c r="AH284" s="8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U284" s="8"/>
    </row>
    <row r="285" spans="6:99" s="2" customFormat="1" ht="15">
      <c r="F285" s="8"/>
      <c r="G285" s="8"/>
      <c r="H285" s="8"/>
      <c r="I285" s="8"/>
      <c r="J285" s="8"/>
      <c r="K285" s="8"/>
      <c r="L285" s="8"/>
      <c r="AH285" s="8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U285" s="8"/>
    </row>
    <row r="286" spans="6:99" s="2" customFormat="1" ht="15">
      <c r="F286" s="8"/>
      <c r="G286" s="8"/>
      <c r="H286" s="8"/>
      <c r="I286" s="8"/>
      <c r="J286" s="8"/>
      <c r="K286" s="8"/>
      <c r="L286" s="8"/>
      <c r="AH286" s="8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U286" s="8"/>
    </row>
    <row r="287" spans="6:99" s="2" customFormat="1" ht="15">
      <c r="F287" s="8"/>
      <c r="G287" s="8"/>
      <c r="H287" s="8"/>
      <c r="I287" s="8"/>
      <c r="J287" s="8"/>
      <c r="K287" s="8"/>
      <c r="L287" s="8"/>
      <c r="AH287" s="8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U287" s="8"/>
    </row>
    <row r="288" spans="6:99" s="2" customFormat="1" ht="15">
      <c r="F288" s="8"/>
      <c r="G288" s="8"/>
      <c r="H288" s="8"/>
      <c r="I288" s="8"/>
      <c r="J288" s="8"/>
      <c r="K288" s="8"/>
      <c r="L288" s="8"/>
      <c r="AH288" s="8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U288" s="8"/>
    </row>
    <row r="289" spans="6:99" s="2" customFormat="1" ht="15">
      <c r="F289" s="8"/>
      <c r="G289" s="8"/>
      <c r="H289" s="8"/>
      <c r="I289" s="8"/>
      <c r="J289" s="8"/>
      <c r="K289" s="8"/>
      <c r="L289" s="8"/>
      <c r="AH289" s="8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U289" s="8"/>
    </row>
  </sheetData>
  <sheetProtection/>
  <conditionalFormatting sqref="F25:J280">
    <cfRule type="cellIs" priority="1" dxfId="6" operator="equal">
      <formula>3</formula>
    </cfRule>
    <cfRule type="cellIs" priority="2" dxfId="8" operator="equal">
      <formula>2</formula>
    </cfRule>
    <cfRule type="cellIs" priority="3" dxfId="7" operator="equal">
      <formula>1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2" r:id="rId2"/>
  <headerFooter>
    <oddFooter>&amp;LCopyright -Groupe Béna&amp;R&amp;F&amp;A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Jean-Nicolas</dc:creator>
  <cp:keywords/>
  <dc:description/>
  <cp:lastModifiedBy>Jean-Nicolas</cp:lastModifiedBy>
  <cp:lastPrinted>2012-10-29T11:28:32Z</cp:lastPrinted>
  <dcterms:created xsi:type="dcterms:W3CDTF">2012-10-28T14:10:44Z</dcterms:created>
  <dcterms:modified xsi:type="dcterms:W3CDTF">2013-01-09T20:19:27Z</dcterms:modified>
  <cp:category/>
  <cp:version/>
  <cp:contentType/>
  <cp:contentStatus/>
</cp:coreProperties>
</file>